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3FEA84A1-4170-4038-A3A9-1DDD1B0F07AC}" xr6:coauthVersionLast="47" xr6:coauthVersionMax="47" xr10:uidLastSave="{00000000-0000-0000-0000-000000000000}"/>
  <bookViews>
    <workbookView xWindow="-120" yWindow="-120" windowWidth="20730" windowHeight="11040" tabRatio="910" activeTab="3" xr2:uid="{00000000-000D-0000-FFFF-FFFF00000000}"/>
  </bookViews>
  <sheets>
    <sheet name="SOCIOS TRANSF." sheetId="26" r:id="rId1"/>
    <sheet name="SOCIOS REMESAS" sheetId="9" r:id="rId2"/>
    <sheet name="CUENTA LA CAIXA" sheetId="30" r:id="rId3"/>
    <sheet name="RESUMEN ANUAL" sheetId="31" r:id="rId4"/>
  </sheets>
  <definedNames>
    <definedName name="_xlnm.Print_Area" localSheetId="2">'CUENTA LA CAIXA'!$A$1:$O$130</definedName>
    <definedName name="_xlnm.Print_Area" localSheetId="3">'RESUMEN ANUAL'!$A$1:$O$54</definedName>
    <definedName name="Z_0980F608_5825_4070_8AF8_E65C224D2CDC_.wvu.PrintArea" localSheetId="2" hidden="1">'CUENTA LA CAIXA'!$A$1:$O$132</definedName>
    <definedName name="Z_0980F608_5825_4070_8AF8_E65C224D2CDC_.wvu.PrintArea" localSheetId="3" hidden="1">'RESUMEN ANUAL'!$A$1:$O$56</definedName>
    <definedName name="Z_0980F608_5825_4070_8AF8_E65C224D2CDC_.wvu.PrintArea" localSheetId="1" hidden="1">'SOCIOS REMESAS'!$A$1:$O$175</definedName>
  </definedNames>
  <calcPr calcId="191029"/>
  <customWorkbookViews>
    <customWorkbookView name="Paco - Vista personalizada" guid="{0980F608-5825-4070-8AF8-E65C224D2CDC}" mergeInterval="0" personalView="1" maximized="1" xWindow="1" yWindow="1" windowWidth="1276" windowHeight="608" tabRatio="986" activeSheetId="2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3" i="30" l="1"/>
  <c r="O117" i="30"/>
  <c r="O116" i="30"/>
  <c r="O115" i="30"/>
  <c r="O119" i="30"/>
  <c r="O118" i="30"/>
  <c r="O120" i="30"/>
  <c r="O46" i="26"/>
  <c r="O45" i="26"/>
  <c r="O44" i="26"/>
  <c r="O47" i="26"/>
  <c r="O168" i="9" l="1"/>
  <c r="O167" i="9"/>
  <c r="O166" i="9"/>
  <c r="O165" i="9"/>
  <c r="O43" i="30" l="1"/>
  <c r="O42" i="30"/>
  <c r="O41" i="30"/>
  <c r="O40" i="30"/>
  <c r="O39" i="30"/>
  <c r="O38" i="30"/>
  <c r="O37" i="30"/>
  <c r="O36" i="30"/>
  <c r="O35" i="30"/>
  <c r="O38" i="26"/>
  <c r="O37" i="26"/>
  <c r="O36" i="26"/>
  <c r="O35" i="26"/>
  <c r="O34" i="26"/>
  <c r="O33" i="26"/>
  <c r="O113" i="30" l="1"/>
  <c r="O112" i="30"/>
  <c r="O111" i="30"/>
  <c r="O109" i="30" l="1"/>
  <c r="O108" i="30"/>
  <c r="O107" i="30"/>
  <c r="O106" i="30"/>
  <c r="O105" i="30"/>
  <c r="O104" i="30"/>
  <c r="O103" i="30"/>
  <c r="O102" i="30"/>
  <c r="O110" i="30"/>
  <c r="A175" i="9" l="1"/>
  <c r="N175" i="9"/>
  <c r="M175" i="9"/>
  <c r="L175" i="9"/>
  <c r="K175" i="9"/>
  <c r="J175" i="9"/>
  <c r="I175" i="9"/>
  <c r="F175" i="9"/>
  <c r="E175" i="9"/>
  <c r="D175" i="9"/>
  <c r="C175" i="9"/>
  <c r="H175" i="9" l="1"/>
  <c r="O22" i="26"/>
  <c r="O21" i="26"/>
  <c r="O20" i="26"/>
  <c r="O19" i="26"/>
  <c r="O18" i="26"/>
  <c r="O17" i="26"/>
  <c r="O16" i="26"/>
  <c r="O15" i="26"/>
  <c r="O14" i="26"/>
  <c r="G175" i="9" l="1"/>
  <c r="O171" i="9" l="1"/>
  <c r="O170" i="9"/>
  <c r="O169" i="9"/>
  <c r="O164" i="9"/>
  <c r="O163" i="9"/>
  <c r="O162" i="9"/>
  <c r="O161" i="9"/>
  <c r="O160" i="9"/>
  <c r="O159" i="9"/>
  <c r="O158" i="9"/>
  <c r="O157" i="9"/>
  <c r="O156" i="9"/>
  <c r="O155" i="9"/>
  <c r="O154" i="9"/>
  <c r="O153" i="9"/>
  <c r="O152" i="9"/>
  <c r="O151" i="9"/>
  <c r="O150" i="9"/>
  <c r="O149" i="9"/>
  <c r="O148" i="9"/>
  <c r="O147" i="9"/>
  <c r="O146" i="9"/>
  <c r="O145" i="9"/>
  <c r="O144" i="9"/>
  <c r="O143" i="9"/>
  <c r="O142" i="9"/>
  <c r="O141" i="9"/>
  <c r="O140" i="9"/>
  <c r="O139" i="9"/>
  <c r="O138" i="9"/>
  <c r="O137" i="9"/>
  <c r="O136" i="9"/>
  <c r="O135" i="9"/>
  <c r="O129" i="9"/>
  <c r="O128" i="9"/>
  <c r="O127" i="9"/>
  <c r="O126" i="9"/>
  <c r="O122" i="9"/>
  <c r="O121" i="9"/>
  <c r="O120" i="9"/>
  <c r="O119" i="9"/>
  <c r="O118" i="9"/>
  <c r="O117" i="9"/>
  <c r="O116" i="9"/>
  <c r="O115" i="9"/>
  <c r="O114" i="9"/>
  <c r="O113" i="9"/>
  <c r="O112" i="9"/>
  <c r="O111" i="9"/>
  <c r="O172" i="9"/>
  <c r="O134" i="9"/>
  <c r="O133" i="9"/>
  <c r="O110" i="9" l="1"/>
  <c r="O109" i="9"/>
  <c r="O108" i="9"/>
  <c r="O107" i="9"/>
  <c r="O106" i="9"/>
  <c r="O105" i="9"/>
  <c r="O18" i="30" l="1"/>
  <c r="O56" i="30"/>
  <c r="O130" i="9" l="1"/>
  <c r="O124" i="9"/>
  <c r="O123" i="9"/>
  <c r="O104" i="9"/>
  <c r="O103" i="9"/>
  <c r="O102" i="9"/>
  <c r="G123" i="30" l="1"/>
  <c r="K123" i="30" l="1"/>
  <c r="F49" i="30" l="1"/>
  <c r="H49" i="30"/>
  <c r="O27" i="30"/>
  <c r="O28" i="30"/>
  <c r="O73" i="9" l="1"/>
  <c r="O72" i="9"/>
  <c r="N49" i="30" l="1"/>
  <c r="M49" i="30"/>
  <c r="O48" i="30"/>
  <c r="O47" i="30"/>
  <c r="O46" i="30"/>
  <c r="O45" i="30"/>
  <c r="O44" i="30"/>
  <c r="O34" i="30"/>
  <c r="O33" i="30"/>
  <c r="O32" i="30"/>
  <c r="O101" i="30"/>
  <c r="O100" i="30"/>
  <c r="O99" i="30"/>
  <c r="O98" i="30"/>
  <c r="O132" i="9" l="1"/>
  <c r="O131" i="9"/>
  <c r="O125" i="9"/>
  <c r="O101" i="9"/>
  <c r="O100" i="9"/>
  <c r="O99" i="9"/>
  <c r="O98" i="9"/>
  <c r="O97" i="9"/>
  <c r="O96" i="9"/>
  <c r="O95" i="9"/>
  <c r="O94" i="9"/>
  <c r="O93" i="9"/>
  <c r="O92" i="9"/>
  <c r="O91" i="9"/>
  <c r="O90" i="9"/>
  <c r="O89" i="9"/>
  <c r="O88" i="9"/>
  <c r="O87" i="9"/>
  <c r="O86" i="9"/>
  <c r="O85" i="9"/>
  <c r="O84" i="9"/>
  <c r="O83" i="9"/>
  <c r="O82" i="9"/>
  <c r="O81" i="9"/>
  <c r="O80" i="9"/>
  <c r="O79" i="9"/>
  <c r="O78" i="9"/>
  <c r="O62" i="30" l="1"/>
  <c r="O77" i="9" l="1"/>
  <c r="O76" i="9"/>
  <c r="O75" i="9"/>
  <c r="O74" i="9"/>
  <c r="O121" i="30" l="1"/>
  <c r="O114" i="30"/>
  <c r="O97" i="30"/>
  <c r="O96" i="30"/>
  <c r="O95" i="30"/>
  <c r="O94" i="30"/>
  <c r="O93" i="30" l="1"/>
  <c r="O91" i="30" l="1"/>
  <c r="O90" i="30"/>
  <c r="O89" i="30"/>
  <c r="O88" i="30"/>
  <c r="O87" i="30"/>
  <c r="O86" i="30"/>
  <c r="O31" i="30" l="1"/>
  <c r="O30" i="30"/>
  <c r="O29" i="30"/>
  <c r="N20" i="30"/>
  <c r="N8" i="31" s="1"/>
  <c r="M20" i="30"/>
  <c r="M8" i="31" s="1"/>
  <c r="L20" i="30"/>
  <c r="L8" i="31" s="1"/>
  <c r="K20" i="30"/>
  <c r="K8" i="31" s="1"/>
  <c r="J20" i="30"/>
  <c r="J8" i="31" s="1"/>
  <c r="I20" i="30"/>
  <c r="I8" i="31" s="1"/>
  <c r="H20" i="30"/>
  <c r="H8" i="31" s="1"/>
  <c r="G20" i="30"/>
  <c r="G8" i="31" s="1"/>
  <c r="F20" i="30"/>
  <c r="F8" i="31" s="1"/>
  <c r="E20" i="30"/>
  <c r="E8" i="31" s="1"/>
  <c r="D20" i="30"/>
  <c r="D8" i="31" s="1"/>
  <c r="C20" i="30"/>
  <c r="C8" i="31" s="1"/>
  <c r="O3" i="31"/>
  <c r="O2" i="30"/>
  <c r="O10" i="30"/>
  <c r="O11" i="30"/>
  <c r="O12" i="30"/>
  <c r="O13" i="30"/>
  <c r="O14" i="30"/>
  <c r="O15" i="30"/>
  <c r="O16" i="30"/>
  <c r="O17" i="30"/>
  <c r="O25" i="30"/>
  <c r="O49" i="30" s="1"/>
  <c r="O26" i="30"/>
  <c r="C49" i="30"/>
  <c r="C9" i="31" s="1"/>
  <c r="D49" i="30"/>
  <c r="D9" i="31" s="1"/>
  <c r="E49" i="30"/>
  <c r="E9" i="31" s="1"/>
  <c r="F9" i="31"/>
  <c r="G49" i="30"/>
  <c r="G9" i="31" s="1"/>
  <c r="H9" i="31"/>
  <c r="I49" i="30"/>
  <c r="I9" i="31" s="1"/>
  <c r="J49" i="30"/>
  <c r="J9" i="31" s="1"/>
  <c r="K49" i="30"/>
  <c r="K9" i="31" s="1"/>
  <c r="L49" i="30"/>
  <c r="L9" i="31" s="1"/>
  <c r="M9" i="31"/>
  <c r="N9" i="31"/>
  <c r="O57" i="30"/>
  <c r="O58" i="30"/>
  <c r="O59" i="30"/>
  <c r="O60" i="30"/>
  <c r="O61" i="30"/>
  <c r="O63" i="30"/>
  <c r="O64" i="30"/>
  <c r="O65" i="30"/>
  <c r="O66" i="30"/>
  <c r="O67" i="30"/>
  <c r="O68" i="30"/>
  <c r="O69" i="30"/>
  <c r="O70" i="30"/>
  <c r="O71" i="30"/>
  <c r="O72" i="30"/>
  <c r="O73" i="30"/>
  <c r="O74" i="30"/>
  <c r="O75" i="30"/>
  <c r="O76" i="30"/>
  <c r="O77" i="30"/>
  <c r="O78" i="30"/>
  <c r="O79" i="30"/>
  <c r="O80" i="30"/>
  <c r="O81" i="30"/>
  <c r="O82" i="30"/>
  <c r="O83" i="30"/>
  <c r="O84" i="30"/>
  <c r="O85" i="30"/>
  <c r="O92" i="30"/>
  <c r="C123" i="30"/>
  <c r="C12" i="31" s="1"/>
  <c r="D123" i="30"/>
  <c r="D12" i="31" s="1"/>
  <c r="E123" i="30"/>
  <c r="E12" i="31" s="1"/>
  <c r="F123" i="30"/>
  <c r="F12" i="31" s="1"/>
  <c r="G12" i="31"/>
  <c r="H123" i="30"/>
  <c r="H12" i="31" s="1"/>
  <c r="I123" i="30"/>
  <c r="I12" i="31" s="1"/>
  <c r="J123" i="30"/>
  <c r="J12" i="31" s="1"/>
  <c r="K12" i="31"/>
  <c r="L123" i="30"/>
  <c r="L12" i="31" s="1"/>
  <c r="M123" i="30"/>
  <c r="M12" i="31" s="1"/>
  <c r="N12" i="31"/>
  <c r="O9" i="31" l="1"/>
  <c r="O20" i="30"/>
  <c r="O123" i="30"/>
  <c r="O12" i="31" s="1"/>
  <c r="O8" i="31"/>
  <c r="O55" i="9" l="1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7" i="9" l="1"/>
  <c r="O8" i="9"/>
  <c r="O3" i="9"/>
  <c r="O2" i="9"/>
  <c r="A50" i="26" l="1"/>
  <c r="O30" i="9" l="1"/>
  <c r="N50" i="26"/>
  <c r="M50" i="26"/>
  <c r="L50" i="26"/>
  <c r="L7" i="30" s="1"/>
  <c r="K50" i="26"/>
  <c r="K7" i="30" s="1"/>
  <c r="J50" i="26"/>
  <c r="J7" i="30" s="1"/>
  <c r="I50" i="26"/>
  <c r="H50" i="26"/>
  <c r="H7" i="30" s="1"/>
  <c r="G50" i="26"/>
  <c r="G7" i="30" s="1"/>
  <c r="F50" i="26"/>
  <c r="F7" i="30" s="1"/>
  <c r="E50" i="26"/>
  <c r="D50" i="26"/>
  <c r="O48" i="26"/>
  <c r="O43" i="26"/>
  <c r="C50" i="26"/>
  <c r="C7" i="30" s="1"/>
  <c r="N6" i="30"/>
  <c r="M6" i="30"/>
  <c r="O42" i="26"/>
  <c r="O41" i="26"/>
  <c r="O40" i="26"/>
  <c r="O39" i="26"/>
  <c r="O32" i="26"/>
  <c r="O31" i="26"/>
  <c r="O30" i="26"/>
  <c r="O29" i="26"/>
  <c r="O28" i="26"/>
  <c r="O27" i="26"/>
  <c r="O26" i="26"/>
  <c r="O25" i="26"/>
  <c r="O24" i="26"/>
  <c r="O23" i="26"/>
  <c r="O13" i="26"/>
  <c r="O12" i="26"/>
  <c r="O11" i="26"/>
  <c r="O10" i="26"/>
  <c r="O4" i="26"/>
  <c r="O9" i="26"/>
  <c r="O2" i="26"/>
  <c r="O3" i="26"/>
  <c r="O7" i="26"/>
  <c r="O6" i="26"/>
  <c r="O5" i="26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40" i="9"/>
  <c r="O39" i="9"/>
  <c r="O38" i="9"/>
  <c r="O37" i="9"/>
  <c r="O36" i="9"/>
  <c r="O35" i="9"/>
  <c r="O34" i="9"/>
  <c r="O33" i="9"/>
  <c r="O32" i="9"/>
  <c r="O31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6" i="9"/>
  <c r="O5" i="9"/>
  <c r="O4" i="9"/>
  <c r="O175" i="9" l="1"/>
  <c r="J7" i="31"/>
  <c r="F7" i="31"/>
  <c r="H7" i="31"/>
  <c r="G7" i="31"/>
  <c r="C7" i="31"/>
  <c r="K7" i="31"/>
  <c r="N7" i="30"/>
  <c r="N51" i="30" s="1"/>
  <c r="N7" i="31"/>
  <c r="M7" i="30"/>
  <c r="M51" i="30" s="1"/>
  <c r="M7" i="31"/>
  <c r="L6" i="30"/>
  <c r="L51" i="30" s="1"/>
  <c r="L7" i="31"/>
  <c r="I7" i="30"/>
  <c r="I7" i="31"/>
  <c r="E7" i="30"/>
  <c r="E7" i="31"/>
  <c r="D7" i="30"/>
  <c r="D7" i="31"/>
  <c r="K6" i="30"/>
  <c r="K51" i="30" s="1"/>
  <c r="J6" i="30"/>
  <c r="J51" i="30" s="1"/>
  <c r="I6" i="30"/>
  <c r="H6" i="30"/>
  <c r="H51" i="30" s="1"/>
  <c r="G6" i="30"/>
  <c r="G51" i="30" s="1"/>
  <c r="F6" i="30"/>
  <c r="F51" i="30" s="1"/>
  <c r="E6" i="30"/>
  <c r="D6" i="30"/>
  <c r="C6" i="30"/>
  <c r="O8" i="26"/>
  <c r="O50" i="26" s="1"/>
  <c r="D51" i="30" l="1"/>
  <c r="I51" i="30"/>
  <c r="O7" i="30"/>
  <c r="E51" i="30"/>
  <c r="O6" i="30"/>
  <c r="C51" i="30"/>
  <c r="C126" i="30" s="1"/>
  <c r="D2" i="30" s="1"/>
  <c r="O7" i="31"/>
  <c r="O15" i="31" s="1"/>
  <c r="C15" i="31"/>
  <c r="D3" i="31" s="1"/>
  <c r="D15" i="31" s="1"/>
  <c r="E3" i="31" s="1"/>
  <c r="E15" i="31" s="1"/>
  <c r="F3" i="31" s="1"/>
  <c r="F15" i="31" s="1"/>
  <c r="O51" i="30" l="1"/>
  <c r="D126" i="30"/>
  <c r="E2" i="30" s="1"/>
  <c r="G3" i="31"/>
  <c r="G15" i="31" s="1"/>
  <c r="H3" i="31" s="1"/>
  <c r="H15" i="31" s="1"/>
  <c r="I3" i="31" s="1"/>
  <c r="I15" i="31" s="1"/>
  <c r="J3" i="31" s="1"/>
  <c r="J15" i="31" s="1"/>
  <c r="K3" i="31" s="1"/>
  <c r="K15" i="31" s="1"/>
  <c r="L3" i="31" s="1"/>
  <c r="L15" i="31" s="1"/>
  <c r="M3" i="31" s="1"/>
  <c r="M15" i="31" s="1"/>
  <c r="N3" i="31" s="1"/>
  <c r="N15" i="31" s="1"/>
  <c r="E126" i="30" l="1"/>
  <c r="F2" i="30" s="1"/>
  <c r="F126" i="30" l="1"/>
  <c r="G2" i="30" s="1"/>
  <c r="G126" i="30" l="1"/>
  <c r="H2" i="30" s="1"/>
  <c r="H126" i="30" l="1"/>
  <c r="I2" i="30" l="1"/>
  <c r="I126" i="30" s="1"/>
  <c r="J2" i="30" l="1"/>
  <c r="J126" i="30" s="1"/>
  <c r="K2" i="30" l="1"/>
  <c r="K126" i="30" s="1"/>
  <c r="L2" i="30" s="1"/>
  <c r="L126" i="30" s="1"/>
  <c r="M2" i="30" s="1"/>
  <c r="M126" i="30" s="1"/>
  <c r="N2" i="30" s="1"/>
  <c r="N126" i="3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Avance</author>
  </authors>
  <commentList>
    <comment ref="C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4.654,70: ACOMPAÑAMIENTO
4.860,00: ESCUELA DE FAM.
2.500,00: PATOLOGIA DUAL
2.750,00: PREV. ADICCIONES</t>
        </r>
      </text>
    </comment>
    <comment ref="M1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 CUENTA CONVENIO 2023</t>
        </r>
      </text>
    </comment>
    <comment ref="N1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 CUENTA CONVENIO 2023</t>
        </r>
      </text>
    </comment>
    <comment ref="C15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44.314,51: PROYECTO ATENCION DEL TP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3.077,60: 
PROYECTO
EQUIPAMIENTO </t>
        </r>
      </text>
    </comment>
    <comment ref="N15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30.011,39 EUROS: LINEA 5; ATENCION INTEGRAL A LAS PERSONAS CON TP
1.974,83 EUROS: LINEA 12 INST. VOLUNT.</t>
        </r>
      </text>
    </comment>
    <comment ref="G17" authorId="0" shapeId="0" xr:uid="{00000000-0006-0000-0400-000006000000}">
      <text>
        <r>
          <rPr>
            <b/>
            <sz val="10"/>
            <color indexed="81"/>
            <rFont val="MS Sans Serif"/>
          </rPr>
          <t>2.710,98: 2º pago 2020-2021
10.441,30:1º pago 2021-2022
4.226,24: 1º pago 2020-2021
533,52: 2º pago 2020-2021</t>
        </r>
      </text>
    </comment>
    <comment ref="K56" authorId="0" shapeId="0" xr:uid="{00000000-0006-0000-0400-000007000000}">
      <text>
        <r>
          <rPr>
            <b/>
            <sz val="9"/>
            <color indexed="81"/>
            <rFont val="Tahoma"/>
            <charset val="1"/>
          </rPr>
          <t>AMPLIACION LOCAL AMATE</t>
        </r>
      </text>
    </comment>
    <comment ref="C58" authorId="0" shapeId="0" xr:uid="{00000000-0006-0000-0400-000008000000}">
      <text>
        <r>
          <rPr>
            <b/>
            <sz val="9"/>
            <color indexed="81"/>
            <rFont val="Tahoma"/>
            <charset val="1"/>
          </rPr>
          <t>AMPLIACION VOLUNTARIADO</t>
        </r>
      </text>
    </comment>
    <comment ref="D58" authorId="0" shapeId="0" xr:uid="{00000000-0006-0000-0400-000009000000}">
      <text>
        <r>
          <rPr>
            <b/>
            <sz val="9"/>
            <color indexed="81"/>
            <rFont val="Tahoma"/>
            <charset val="1"/>
          </rPr>
          <t>VOLUNTARIADO</t>
        </r>
      </text>
    </comment>
    <comment ref="F58" authorId="0" shapeId="0" xr:uid="{00000000-0006-0000-0400-00000A000000}">
      <text>
        <r>
          <rPr>
            <b/>
            <sz val="9"/>
            <color indexed="81"/>
            <rFont val="Tahoma"/>
            <charset val="1"/>
          </rPr>
          <t>ALTA NUEVO VOLUNTARIO</t>
        </r>
      </text>
    </comment>
    <comment ref="H58" authorId="0" shapeId="0" xr:uid="{00000000-0006-0000-0400-00000B000000}">
      <text>
        <r>
          <rPr>
            <b/>
            <sz val="9"/>
            <color indexed="81"/>
            <rFont val="Tahoma"/>
            <charset val="1"/>
          </rPr>
          <t>ALTA NUEVA VOLUNTARIA</t>
        </r>
      </text>
    </comment>
    <comment ref="K58" authorId="0" shapeId="0" xr:uid="{00000000-0006-0000-0400-00000C000000}">
      <text>
        <r>
          <rPr>
            <b/>
            <sz val="9"/>
            <color indexed="81"/>
            <rFont val="Tahoma"/>
            <charset val="1"/>
          </rPr>
          <t>SEGURO PARTICIPANTES SENDERISMO RUTA DEL AGUILA</t>
        </r>
      </text>
    </comment>
    <comment ref="K61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CUOTA ANUAL MAS 24,01 EURO: ACTUALIZACION POLIZA</t>
        </r>
      </text>
    </comment>
    <comment ref="F62" authorId="0" shapeId="0" xr:uid="{00000000-0006-0000-0400-00000E000000}">
      <text>
        <r>
          <rPr>
            <b/>
            <sz val="9"/>
            <color indexed="81"/>
            <rFont val="Tahoma"/>
            <charset val="1"/>
          </rPr>
          <t>12.625,94: NOMINAS ABRIL
788,56: RESTO PENDIENTE NOMINA MARZO NAGORE
-2,42: DEVUELTO POR ANGEL POR ERROR EN NOMINA MARZO</t>
        </r>
      </text>
    </comment>
    <comment ref="J62" authorId="0" shapeId="0" xr:uid="{00000000-0006-0000-0400-00000F000000}">
      <text>
        <r>
          <rPr>
            <b/>
            <sz val="9"/>
            <color indexed="81"/>
            <rFont val="Tahoma"/>
            <charset val="1"/>
          </rPr>
          <t>N0MINAS JULIO 2022</t>
        </r>
      </text>
    </comment>
    <comment ref="K62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>NOMINAS AGOSTO Y SEPTBRE</t>
        </r>
      </text>
    </comment>
    <comment ref="K63" authorId="0" shapeId="0" xr:uid="{00000000-0006-0000-0400-000011000000}">
      <text>
        <r>
          <rPr>
            <b/>
            <sz val="9"/>
            <color indexed="81"/>
            <rFont val="Tahoma"/>
            <charset val="1"/>
          </rPr>
          <t>16,13 + 4,42 EUROS: ACTUALIZACION CUOTAS SDAD. SOCIAL</t>
        </r>
      </text>
    </comment>
    <comment ref="H69" authorId="0" shapeId="0" xr:uid="{00000000-0006-0000-0400-000012000000}">
      <text>
        <r>
          <rPr>
            <b/>
            <sz val="9"/>
            <color indexed="81"/>
            <rFont val="Tahoma"/>
            <charset val="1"/>
          </rPr>
          <t>INCLUYE 5 EUROS DUPLICADO TARJETA SIM (Gerardo)</t>
        </r>
      </text>
    </comment>
    <comment ref="E74" authorId="0" shapeId="0" xr:uid="{00000000-0006-0000-0400-000013000000}">
      <text>
        <r>
          <rPr>
            <b/>
            <sz val="9"/>
            <color indexed="81"/>
            <rFont val="Tahoma"/>
            <charset val="1"/>
          </rPr>
          <t>RESTO EQUIPO HIBRIDO</t>
        </r>
      </text>
    </comment>
    <comment ref="H76" authorId="0" shapeId="0" xr:uid="{00000000-0006-0000-0400-000014000000}">
      <text>
        <r>
          <rPr>
            <b/>
            <sz val="9"/>
            <color indexed="81"/>
            <rFont val="Tahoma"/>
            <charset val="1"/>
          </rPr>
          <t>TRES ENTRADAS CINE</t>
        </r>
      </text>
    </comment>
    <comment ref="H80" authorId="0" shapeId="0" xr:uid="{00000000-0006-0000-0400-000015000000}">
      <text>
        <r>
          <rPr>
            <b/>
            <sz val="9"/>
            <color indexed="81"/>
            <rFont val="Tahoma"/>
            <charset val="1"/>
          </rPr>
          <t>TALLER COCINA JUNIO</t>
        </r>
      </text>
    </comment>
    <comment ref="H85" authorId="0" shapeId="0" xr:uid="{00000000-0006-0000-0400-000016000000}">
      <text>
        <r>
          <rPr>
            <b/>
            <sz val="9"/>
            <color indexed="81"/>
            <rFont val="Tahoma"/>
            <charset val="1"/>
          </rPr>
          <t xml:space="preserve">2 MOVILES XIAOMI
</t>
        </r>
      </text>
    </comment>
    <comment ref="K85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MOBILIARIO LOCAL AMATE</t>
        </r>
      </text>
    </comment>
    <comment ref="B86" authorId="0" shapeId="0" xr:uid="{00000000-0006-0000-0400-000018000000}">
      <text>
        <r>
          <rPr>
            <b/>
            <sz val="9"/>
            <color indexed="81"/>
            <rFont val="Tahoma"/>
            <charset val="1"/>
          </rPr>
          <t>LA LINEA DE LA C.</t>
        </r>
      </text>
    </comment>
    <comment ref="L93" authorId="0" shapeId="0" xr:uid="{00000000-0006-0000-0400-000019000000}">
      <text>
        <r>
          <rPr>
            <b/>
            <sz val="9"/>
            <color indexed="81"/>
            <rFont val="Tahoma"/>
            <charset val="1"/>
          </rPr>
          <t>6,70 TALLER PINTURA
10,60 TALLER PINTURA Y MASCARAS
7,10 VARIOS SEDE AMATE
11,50 RECARGA BUS Y TLFNO</t>
        </r>
      </text>
    </comment>
    <comment ref="L114" authorId="0" shapeId="0" xr:uid="{00000000-0006-0000-0400-00001A000000}">
      <text>
        <r>
          <rPr>
            <b/>
            <sz val="9"/>
            <color indexed="81"/>
            <rFont val="Tahoma"/>
            <charset val="1"/>
          </rPr>
          <t xml:space="preserve">44,99: EXTI8NTOR
3,84: "SALIDA"
</t>
        </r>
      </text>
    </comment>
  </commentList>
</comments>
</file>

<file path=xl/sharedStrings.xml><?xml version="1.0" encoding="utf-8"?>
<sst xmlns="http://schemas.openxmlformats.org/spreadsheetml/2006/main" count="173" uniqueCount="116">
  <si>
    <t>CUOTA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</si>
  <si>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</si>
  <si>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</si>
  <si>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</si>
  <si>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</si>
  <si>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</si>
  <si>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</si>
  <si>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</si>
  <si>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</si>
  <si>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</si>
  <si>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</si>
  <si>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</si>
  <si>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</si>
  <si>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</si>
  <si>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NUM</t>
  </si>
  <si>
    <t>CUOTAS SOCIOS REMESA</t>
  </si>
  <si>
    <t>FECHA</t>
  </si>
  <si>
    <t>DEVOLUCIONES</t>
  </si>
  <si>
    <t>TOTALES</t>
  </si>
  <si>
    <t xml:space="preserve"> TOTAL SOCIOS              TOTAL PAGOS POR REMESAS</t>
  </si>
  <si>
    <t>G A S T O S</t>
  </si>
  <si>
    <t>CUOTAS SOCIOS TRANSFERENCIAS</t>
  </si>
  <si>
    <t>SALDO ANTERIOR</t>
  </si>
  <si>
    <t>INGRESOS POR CUOTA SOCIOS</t>
  </si>
  <si>
    <t>OTROS INGRESOS</t>
  </si>
  <si>
    <t>SALDO DISPONIBLE</t>
  </si>
  <si>
    <t xml:space="preserve">  T. SOCIOS                                    TOTAL  S. BENITO</t>
  </si>
  <si>
    <t>SUBVENCIONES</t>
  </si>
  <si>
    <t>GASTOS GENERALES</t>
  </si>
  <si>
    <t>T E S O R E R I A                             SALDO ANTERIOR</t>
  </si>
  <si>
    <t>SAS-FEAFES</t>
  </si>
  <si>
    <t>CONSEJERIA DE IGUALDAD</t>
  </si>
  <si>
    <t>DONATIVO FUNDACION ANDRES VILLACIEROS</t>
  </si>
  <si>
    <t>AYTMTO  DE SEVILLA  (DOS PROYECTOS)</t>
  </si>
  <si>
    <t>TOTAL  SUBVENCIONES</t>
  </si>
  <si>
    <t>TOTAL OTROS INGRESOS</t>
  </si>
  <si>
    <t>OTROS   INGRESOS</t>
  </si>
  <si>
    <t xml:space="preserve">T O T A L    I N G R E S O S </t>
  </si>
  <si>
    <t xml:space="preserve">T O T A L   G A S T O S  </t>
  </si>
  <si>
    <t xml:space="preserve">T O T A L     S A L D O </t>
  </si>
  <si>
    <t>GASTOS BANCARIOS</t>
  </si>
  <si>
    <t>IRPF</t>
  </si>
  <si>
    <t>ANDALBROK, S.L. (Seguro Responsabilidad Civil)</t>
  </si>
  <si>
    <t>AVS PREVENCION  (Riesgos Laborales)</t>
  </si>
  <si>
    <t>FEAFES  (Cuota Anual)</t>
  </si>
  <si>
    <t>PLATAFORMA DE VOLUNTARIADO  (Cuota Anual)</t>
  </si>
  <si>
    <t xml:space="preserve">     NOMINAS</t>
  </si>
  <si>
    <t xml:space="preserve">    TESORERIA TERRITORIAL DE LA SDAD. SOCIAL</t>
  </si>
  <si>
    <t>NOSOLORED (Alojamiento  dominio Wed  anual)</t>
  </si>
  <si>
    <t xml:space="preserve">TIPSA, S.L.  </t>
  </si>
  <si>
    <t>A.C.G.E., S.L.</t>
  </si>
  <si>
    <t>YOIGO</t>
  </si>
  <si>
    <t>VODAFONE</t>
  </si>
  <si>
    <t>I.R.P.F.  AUTONOMICO (5 PROYECTOS)</t>
  </si>
  <si>
    <t>I.R.P.F.  ESTATAL</t>
  </si>
  <si>
    <t>DOBLE CERO  MATERIAL DE OFICINA</t>
  </si>
  <si>
    <t>PERE TARRES (Seguro voluntariado y Tiempo Libre)</t>
  </si>
  <si>
    <t>EJERCICIO DE 2022          PAGOS POR TRANFERENCIAS</t>
  </si>
  <si>
    <t>EJERCICIO DE 2022           PAGOS POR REMESAS</t>
  </si>
  <si>
    <t>EJERCICIO DE 2022               CUENTA  LA CAIXA</t>
  </si>
  <si>
    <t>EJERCICIO  2022               RESUMEN ANUAL</t>
  </si>
  <si>
    <t>LIBRERÍA TAGORE (Recarga tlf-bus Olga)</t>
  </si>
  <si>
    <t>LIQUIDACION DIETAS LETI</t>
  </si>
  <si>
    <t>LIQUIDACION DIETAS ELENA</t>
  </si>
  <si>
    <t>ALMAS INDUSTRIES (50% equipos aula virtual)</t>
  </si>
  <si>
    <t>FEAFES  IRPF</t>
  </si>
  <si>
    <t>PLANETARIUM: TRES ENTRADAS  (Olga)</t>
  </si>
  <si>
    <t>BERNARDO COLL PLAZA(Tramitac. Licenc.Apert. Amate)</t>
  </si>
  <si>
    <t>JUNTA ANDALICIA  MOD.046 (Tasas Censo Salud)</t>
  </si>
  <si>
    <t>TALLER COCINA PREFERIA. ALCAMPO (Olga)</t>
  </si>
  <si>
    <t xml:space="preserve">COPIA LLAVE SGDAD LOCAL AMATE (Angel) </t>
  </si>
  <si>
    <t xml:space="preserve">FTRA. BOMBIN CERRADURA LOCAL AMATE /Angel) </t>
  </si>
  <si>
    <t>IMPRESIONA COPISTERIA: FLYERS Y MARCAPAGINAS</t>
  </si>
  <si>
    <t>RENTAL VAN: ALQ.FURGONETA CONOCE TU TIERRA</t>
  </si>
  <si>
    <t>AMAZON: AGENDA Mª ISABEL</t>
  </si>
  <si>
    <t>LIQUIDACION GASTOS "CONOCE TU TIERRA" (Angel)</t>
  </si>
  <si>
    <t>DEVOLUCION FIANZA ALQUILER FURG. (Angel)</t>
  </si>
  <si>
    <t>FIANZA ALQ. FURGONETA "CONOCE TU TIERRA"</t>
  </si>
  <si>
    <t>PRIMERA</t>
  </si>
  <si>
    <t xml:space="preserve">FCO SANCHEZ CASTAÑO (ALTA EMASESA)            </t>
  </si>
  <si>
    <t>ENDESA</t>
  </si>
  <si>
    <t>EMASESA</t>
  </si>
  <si>
    <t>J3 SERVICE 1999, S.L. (AIRE ACONDICIONADO AMATE)</t>
  </si>
  <si>
    <t>RENOVACION CERTIF. DIGITAL (Gerardo)</t>
  </si>
  <si>
    <t>ISLA MAGICA. VISITA 4 DE JULIO</t>
  </si>
  <si>
    <t>TALLER PINTURA 21-6 PAPEL.TAGORE (Olga)</t>
  </si>
  <si>
    <t>COPIAROBEL MATERIAL DE OFICINA</t>
  </si>
  <si>
    <t>HERRAJES ANDALUCIA. COPIA LLAVES (Angel)</t>
  </si>
  <si>
    <t>REFORMAS BALCERO-PINEDA  50% TECHO AMATE</t>
  </si>
  <si>
    <t>INSCRIPCION CARRERA DE COLOR</t>
  </si>
  <si>
    <t>LIQUIDACION KMTJE ANGEL</t>
  </si>
  <si>
    <t>ARTICULOS DE LIMPIEZA LOCAL AMATE (Angel)</t>
  </si>
  <si>
    <t>SEVILLA ROTULACION. VINILOS AMATE (Angel)</t>
  </si>
  <si>
    <t>LIMPIEZA LOCAL AMATE (Maria Jesús)</t>
  </si>
  <si>
    <t xml:space="preserve">EMVISESA FIANZA+ OTROS: LOCAL NUEVO AMATE </t>
  </si>
  <si>
    <t>IMPRESORA LASER Y CARTUCHOS DE TINTA</t>
  </si>
  <si>
    <t>LIQUIDACION KMTS. EVA</t>
  </si>
  <si>
    <t>TIMBRE INALAMBRICO LOCAL AMATE (Angel)</t>
  </si>
  <si>
    <t>MUDANZA CENTRO CIVICO-LOCAL AMATE (Angel)</t>
  </si>
  <si>
    <t>PIZARRA AUTOBORRABLE  LOCAL AMATE(Deskidea)</t>
  </si>
  <si>
    <t>PAGO SEGURO SOCIOS SENDERISMO GUILLENA</t>
  </si>
  <si>
    <t>MONTAJE MUEBLES Y ARREGLOS VARIOS : AMATE</t>
  </si>
  <si>
    <t>TALLER CINE Y CRUCERO TORRE DEL OIRO (Olga)</t>
  </si>
  <si>
    <t>FTRA COMPLEMENTOS LOCAL AMATE (Elena)</t>
  </si>
  <si>
    <t>FTRA. COMPLEMENTOS LOCAL AMATE (Olga)</t>
  </si>
  <si>
    <t>KARMA SPA-OCIO FAMILIARES</t>
  </si>
  <si>
    <t>C.E.E. ASPANRI. CATERING INAGURACION AMATE</t>
  </si>
  <si>
    <t>ADAPTADOR HDMI AMATE (Angel Leal)</t>
  </si>
  <si>
    <t>AMAZON: EXTINTOR Y LETRERO "SALIDA" Sede Amate</t>
  </si>
  <si>
    <t>TALLER MANUALDDES.-BAZAR ALCOMAR (Olga)</t>
  </si>
  <si>
    <t>CONSEJ. DE SALUD: PROY. COLECTIVO VULNERABLE</t>
  </si>
  <si>
    <t>RECIBO PASADO POR ERROR</t>
  </si>
  <si>
    <t>PRESTAMO SOCIO AVANCE</t>
  </si>
  <si>
    <t>DONATIVO</t>
  </si>
  <si>
    <t>DEVOLUC. TRANSF.</t>
  </si>
  <si>
    <t>CANCELACION PRESTAMO SOCIO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</si>
</sst>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  <numFmt numFmtId="166" formatCode="#,##0.00\ _€"/>
    <numFmt numFmtId="167" formatCode="#,##0_ ;[Red]\-#,##0\ "/>
    <numFmt numFmtId="168" formatCode="#,##0.00_ ;[Red]\-#,##0.00\ "/>
    <numFmt numFmtId="169" formatCode="#,##0.00_ ;\-#,##0.00\ "/>
  </numFmts>
  <fonts count="28" x14ac:knownFonts="1">
    <font>
      <sz val="10"/>
      <name val="MS Sans Serif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b/>
      <sz val="12"/>
      <color rgb="FFFF000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0"/>
      <color rgb="FFFF0000"/>
      <name val="Arial"/>
      <family val="2"/>
    </font>
    <font>
      <sz val="10"/>
      <name val="MS Sans Serif"/>
    </font>
    <font>
      <b/>
      <sz val="12"/>
      <color theme="1"/>
      <name val="Arial Black"/>
      <family val="2"/>
    </font>
    <font>
      <b/>
      <sz val="12"/>
      <color rgb="FFFF0000"/>
      <name val="Arial Black"/>
      <family val="2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 Black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FF0000"/>
      <name val="Calibri"/>
      <family val="2"/>
      <scheme val="minor"/>
    </font>
    <font>
      <b/>
      <sz val="10"/>
      <color rgb="FFFF0000"/>
      <name val="MS Sans Serif"/>
    </font>
    <font>
      <b/>
      <sz val="10"/>
      <color indexed="81"/>
      <name val="MS Sans Serif"/>
    </font>
  </fonts>
  <fills count="1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000000"/>
      </patternFill>
    </fill>
  </fills>
  <borders count="5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4">
    <xf numFmtId="0" fontId="0" fillId="0" borderId="0"/>
    <xf numFmtId="0" fontId="2" fillId="2" borderId="0"/>
    <xf numFmtId="0" fontId="12" fillId="2" borderId="0"/>
    <xf numFmtId="0" fontId="14" fillId="2" borderId="0"/>
  </cellStyleXfs>
  <cellXfs count="330">
    <xf numFmtId="0" fontId="0" fillId="0" borderId="0" xfId="0"/>
    <xf numFmtId="165" fontId="2" fillId="0" borderId="0" xfId="0" applyNumberFormat="1" applyFont="1"/>
    <xf numFmtId="49" fontId="2" fillId="0" borderId="3" xfId="1" applyNumberFormat="1" applyFill="1" applyBorder="1" applyAlignment="1" applyProtection="1">
      <alignment horizontal="left" vertical="center" indent="1"/>
    </xf>
    <xf numFmtId="0" fontId="0" fillId="0" borderId="0" xfId="0" applyProtection="1"/>
    <xf numFmtId="165" fontId="2" fillId="0" borderId="3" xfId="0" applyNumberFormat="1" applyFont="1" applyBorder="1" applyProtection="1"/>
    <xf numFmtId="165" fontId="2" fillId="0" borderId="3" xfId="0" applyNumberFormat="1" applyFont="1" applyBorder="1" applyAlignment="1" applyProtection="1">
      <alignment horizontal="right" vertical="center"/>
    </xf>
    <xf numFmtId="49" fontId="2" fillId="0" borderId="3" xfId="0" applyNumberFormat="1" applyFont="1" applyBorder="1" applyAlignment="1" applyProtection="1">
      <alignment horizontal="left" vertical="center" indent="1"/>
    </xf>
    <xf numFmtId="165" fontId="2" fillId="0" borderId="5" xfId="0" applyNumberFormat="1" applyFont="1" applyBorder="1" applyAlignment="1" applyProtection="1">
      <alignment horizontal="right" vertical="center"/>
    </xf>
    <xf numFmtId="49" fontId="2" fillId="0" borderId="5" xfId="0" applyNumberFormat="1" applyFont="1" applyBorder="1" applyAlignment="1" applyProtection="1">
      <alignment horizontal="left" vertical="center" indent="1"/>
    </xf>
    <xf numFmtId="1" fontId="0" fillId="6" borderId="3" xfId="0" applyNumberFormat="1" applyFill="1" applyBorder="1" applyAlignment="1" applyProtection="1">
      <alignment horizontal="right" vertical="center" indent="1"/>
    </xf>
    <xf numFmtId="165" fontId="2" fillId="0" borderId="6" xfId="0" applyNumberFormat="1" applyFont="1" applyBorder="1" applyProtection="1"/>
    <xf numFmtId="165" fontId="2" fillId="0" borderId="5" xfId="0" applyNumberFormat="1" applyFont="1" applyBorder="1" applyProtection="1"/>
    <xf numFmtId="49" fontId="2" fillId="2" borderId="0" xfId="1" applyNumberFormat="1" applyFont="1" applyFill="1" applyBorder="1" applyAlignment="1">
      <alignment horizontal="left" vertical="center" indent="1"/>
    </xf>
    <xf numFmtId="166" fontId="2" fillId="0" borderId="3" xfId="0" applyNumberFormat="1" applyFont="1" applyBorder="1" applyAlignment="1" applyProtection="1">
      <alignment horizontal="right" vertical="justify"/>
    </xf>
    <xf numFmtId="166" fontId="4" fillId="3" borderId="1" xfId="0" applyNumberFormat="1" applyFont="1" applyFill="1" applyBorder="1" applyAlignment="1" applyProtection="1">
      <alignment horizontal="right" vertical="justify"/>
    </xf>
    <xf numFmtId="165" fontId="4" fillId="0" borderId="3" xfId="0" applyNumberFormat="1" applyFont="1" applyFill="1" applyBorder="1" applyProtection="1"/>
    <xf numFmtId="49" fontId="2" fillId="2" borderId="3" xfId="1" applyNumberFormat="1" applyFont="1" applyFill="1" applyBorder="1" applyAlignment="1" applyProtection="1">
      <alignment horizontal="left" vertical="center" indent="1"/>
    </xf>
    <xf numFmtId="165" fontId="2" fillId="0" borderId="3" xfId="1" applyNumberFormat="1" applyFill="1" applyBorder="1" applyAlignment="1" applyProtection="1">
      <alignment horizontal="right" vertical="center"/>
    </xf>
    <xf numFmtId="49" fontId="2" fillId="0" borderId="6" xfId="0" applyNumberFormat="1" applyFont="1" applyBorder="1" applyAlignment="1" applyProtection="1">
      <alignment horizontal="left" vertical="center" indent="1"/>
    </xf>
    <xf numFmtId="165" fontId="2" fillId="0" borderId="6" xfId="0" applyNumberFormat="1" applyFont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left" vertical="center"/>
    </xf>
    <xf numFmtId="165" fontId="1" fillId="3" borderId="1" xfId="0" applyNumberFormat="1" applyFont="1" applyFill="1" applyBorder="1" applyAlignment="1" applyProtection="1">
      <alignment horizontal="center" vertical="center"/>
    </xf>
    <xf numFmtId="165" fontId="4" fillId="6" borderId="3" xfId="0" applyNumberFormat="1" applyFont="1" applyFill="1" applyBorder="1" applyProtection="1"/>
    <xf numFmtId="14" fontId="2" fillId="4" borderId="1" xfId="1" applyNumberForma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</xf>
    <xf numFmtId="165" fontId="2" fillId="6" borderId="3" xfId="1" applyNumberFormat="1" applyFill="1" applyBorder="1" applyAlignment="1" applyProtection="1">
      <alignment horizontal="right" vertical="center"/>
    </xf>
    <xf numFmtId="166" fontId="4" fillId="6" borderId="3" xfId="0" applyNumberFormat="1" applyFont="1" applyFill="1" applyBorder="1" applyAlignment="1" applyProtection="1">
      <alignment horizontal="right" vertical="justify"/>
    </xf>
    <xf numFmtId="0" fontId="1" fillId="3" borderId="1" xfId="0" applyFont="1" applyFill="1" applyBorder="1" applyAlignment="1" applyProtection="1">
      <alignment horizontal="center" vertical="center"/>
    </xf>
    <xf numFmtId="165" fontId="2" fillId="0" borderId="0" xfId="0" applyNumberFormat="1" applyFont="1" applyProtection="1"/>
    <xf numFmtId="0" fontId="0" fillId="6" borderId="6" xfId="0" applyFill="1" applyBorder="1" applyProtection="1"/>
    <xf numFmtId="165" fontId="4" fillId="6" borderId="6" xfId="0" applyNumberFormat="1" applyFont="1" applyFill="1" applyBorder="1" applyProtection="1"/>
    <xf numFmtId="166" fontId="4" fillId="6" borderId="2" xfId="0" applyNumberFormat="1" applyFont="1" applyFill="1" applyBorder="1" applyAlignment="1" applyProtection="1">
      <alignment horizontal="right" vertical="justify"/>
    </xf>
    <xf numFmtId="14" fontId="2" fillId="4" borderId="9" xfId="1" applyNumberFormat="1" applyFill="1" applyBorder="1" applyAlignment="1" applyProtection="1">
      <alignment horizontal="center" vertical="center"/>
    </xf>
    <xf numFmtId="14" fontId="2" fillId="4" borderId="26" xfId="1" applyNumberFormat="1" applyFill="1" applyBorder="1" applyAlignment="1" applyProtection="1">
      <alignment horizontal="center" vertical="center"/>
    </xf>
    <xf numFmtId="14" fontId="2" fillId="4" borderId="25" xfId="1" applyNumberFormat="1" applyFill="1" applyBorder="1" applyAlignment="1" applyProtection="1">
      <alignment horizontal="center" vertical="center"/>
    </xf>
    <xf numFmtId="49" fontId="4" fillId="4" borderId="10" xfId="1" applyNumberFormat="1" applyFont="1" applyFill="1" applyBorder="1" applyAlignment="1" applyProtection="1">
      <alignment horizontal="left" vertical="center" indent="1"/>
    </xf>
    <xf numFmtId="166" fontId="2" fillId="0" borderId="3" xfId="0" applyNumberFormat="1" applyFont="1" applyFill="1" applyBorder="1" applyAlignment="1" applyProtection="1">
      <alignment horizontal="right" vertical="justify"/>
    </xf>
    <xf numFmtId="166" fontId="2" fillId="0" borderId="3" xfId="0" applyNumberFormat="1" applyFont="1" applyFill="1" applyBorder="1" applyAlignment="1" applyProtection="1">
      <alignment horizontal="right" vertical="justify"/>
      <protection locked="0"/>
    </xf>
    <xf numFmtId="0" fontId="1" fillId="6" borderId="1" xfId="0" applyFont="1" applyFill="1" applyBorder="1" applyAlignment="1" applyProtection="1">
      <alignment horizontal="right" vertical="center" indent="3"/>
    </xf>
    <xf numFmtId="166" fontId="9" fillId="6" borderId="1" xfId="0" applyNumberFormat="1" applyFont="1" applyFill="1" applyBorder="1" applyAlignment="1" applyProtection="1">
      <alignment horizontal="right" vertical="justify"/>
    </xf>
    <xf numFmtId="0" fontId="1" fillId="6" borderId="1" xfId="0" applyFon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right" vertical="center" indent="1"/>
    </xf>
    <xf numFmtId="49" fontId="2" fillId="2" borderId="0" xfId="1" applyNumberFormat="1" applyFont="1" applyFill="1" applyBorder="1" applyAlignment="1" applyProtection="1">
      <alignment horizontal="left" vertical="center" indent="1"/>
    </xf>
    <xf numFmtId="49" fontId="2" fillId="0" borderId="3" xfId="0" applyNumberFormat="1" applyFont="1" applyFill="1" applyBorder="1" applyAlignment="1" applyProtection="1">
      <alignment horizontal="left" vertical="center" indent="1"/>
    </xf>
    <xf numFmtId="14" fontId="2" fillId="4" borderId="32" xfId="1" applyNumberFormat="1" applyFill="1" applyBorder="1" applyAlignment="1" applyProtection="1">
      <alignment horizontal="center" vertical="center"/>
    </xf>
    <xf numFmtId="49" fontId="9" fillId="4" borderId="1" xfId="1" applyNumberFormat="1" applyFont="1" applyFill="1" applyBorder="1" applyAlignment="1" applyProtection="1">
      <alignment horizontal="left" vertical="center" indent="1"/>
    </xf>
    <xf numFmtId="49" fontId="2" fillId="0" borderId="3" xfId="1" applyNumberFormat="1" applyFont="1" applyFill="1" applyBorder="1" applyAlignment="1" applyProtection="1">
      <alignment horizontal="left" vertical="center" indent="1"/>
    </xf>
    <xf numFmtId="0" fontId="0" fillId="6" borderId="5" xfId="0" applyFill="1" applyBorder="1" applyProtection="1"/>
    <xf numFmtId="165" fontId="4" fillId="6" borderId="5" xfId="0" applyNumberFormat="1" applyFont="1" applyFill="1" applyBorder="1" applyProtection="1"/>
    <xf numFmtId="0" fontId="0" fillId="8" borderId="38" xfId="0" applyFill="1" applyBorder="1" applyProtection="1"/>
    <xf numFmtId="49" fontId="8" fillId="8" borderId="38" xfId="0" applyNumberFormat="1" applyFont="1" applyFill="1" applyBorder="1" applyAlignment="1" applyProtection="1">
      <alignment horizontal="right" vertical="center" indent="2"/>
    </xf>
    <xf numFmtId="166" fontId="8" fillId="8" borderId="38" xfId="0" applyNumberFormat="1" applyFont="1" applyFill="1" applyBorder="1" applyAlignment="1" applyProtection="1">
      <alignment horizontal="right" vertical="justify"/>
    </xf>
    <xf numFmtId="49" fontId="2" fillId="2" borderId="5" xfId="1" applyNumberFormat="1" applyFill="1" applyBorder="1" applyAlignment="1" applyProtection="1">
      <alignment horizontal="left" vertical="center" indent="1"/>
    </xf>
    <xf numFmtId="0" fontId="0" fillId="2" borderId="0" xfId="3" applyFont="1"/>
    <xf numFmtId="165" fontId="2" fillId="2" borderId="0" xfId="3" applyNumberFormat="1" applyFont="1"/>
    <xf numFmtId="14" fontId="0" fillId="2" borderId="0" xfId="3" applyNumberFormat="1" applyFont="1"/>
    <xf numFmtId="165" fontId="4" fillId="2" borderId="0" xfId="3" applyNumberFormat="1" applyFont="1" applyFill="1" applyBorder="1"/>
    <xf numFmtId="165" fontId="2" fillId="2" borderId="0" xfId="3" applyNumberFormat="1" applyFont="1" applyBorder="1" applyAlignment="1">
      <alignment horizontal="right" vertical="center"/>
    </xf>
    <xf numFmtId="165" fontId="2" fillId="2" borderId="0" xfId="3" applyNumberFormat="1" applyFont="1" applyBorder="1"/>
    <xf numFmtId="14" fontId="0" fillId="2" borderId="0" xfId="3" applyNumberFormat="1" applyFont="1" applyFill="1" applyBorder="1"/>
    <xf numFmtId="165" fontId="4" fillId="2" borderId="0" xfId="3" applyNumberFormat="1" applyFont="1" applyFill="1" applyBorder="1" applyProtection="1"/>
    <xf numFmtId="165" fontId="2" fillId="2" borderId="0" xfId="3" applyNumberFormat="1" applyFont="1" applyBorder="1" applyAlignment="1" applyProtection="1">
      <alignment horizontal="right" vertical="center"/>
    </xf>
    <xf numFmtId="165" fontId="2" fillId="2" borderId="0" xfId="3" applyNumberFormat="1" applyFont="1" applyBorder="1" applyProtection="1"/>
    <xf numFmtId="39" fontId="6" fillId="2" borderId="39" xfId="3" applyNumberFormat="1" applyFont="1" applyBorder="1" applyAlignment="1" applyProtection="1">
      <alignment horizontal="right" vertical="justify"/>
      <protection locked="0"/>
    </xf>
    <xf numFmtId="49" fontId="2" fillId="2" borderId="39" xfId="3" applyNumberFormat="1" applyFont="1" applyBorder="1" applyAlignment="1" applyProtection="1">
      <alignment horizontal="left" vertical="center" indent="1"/>
      <protection locked="0"/>
    </xf>
    <xf numFmtId="166" fontId="4" fillId="5" borderId="30" xfId="3" applyNumberFormat="1" applyFont="1" applyFill="1" applyBorder="1" applyAlignment="1" applyProtection="1">
      <alignment horizontal="right" vertical="justify"/>
    </xf>
    <xf numFmtId="39" fontId="6" fillId="2" borderId="6" xfId="3" applyNumberFormat="1" applyFont="1" applyBorder="1" applyAlignment="1" applyProtection="1">
      <alignment horizontal="right" vertical="justify"/>
      <protection locked="0"/>
    </xf>
    <xf numFmtId="49" fontId="2" fillId="2" borderId="6" xfId="3" applyNumberFormat="1" applyFont="1" applyBorder="1" applyAlignment="1" applyProtection="1">
      <alignment horizontal="left" vertical="center" indent="1"/>
      <protection locked="0"/>
    </xf>
    <xf numFmtId="14" fontId="2" fillId="5" borderId="31" xfId="1" applyNumberFormat="1" applyFill="1" applyBorder="1" applyAlignment="1" applyProtection="1">
      <alignment horizontal="center" vertical="center"/>
      <protection locked="0"/>
    </xf>
    <xf numFmtId="166" fontId="4" fillId="5" borderId="20" xfId="3" applyNumberFormat="1" applyFont="1" applyFill="1" applyBorder="1" applyAlignment="1" applyProtection="1">
      <alignment horizontal="right" vertical="justify"/>
    </xf>
    <xf numFmtId="39" fontId="6" fillId="2" borderId="3" xfId="3" applyNumberFormat="1" applyFont="1" applyBorder="1" applyAlignment="1" applyProtection="1">
      <alignment horizontal="right" vertical="justify"/>
      <protection locked="0"/>
    </xf>
    <xf numFmtId="49" fontId="2" fillId="2" borderId="3" xfId="3" applyNumberFormat="1" applyFont="1" applyBorder="1" applyAlignment="1" applyProtection="1">
      <alignment horizontal="left" vertical="center" indent="1"/>
      <protection locked="0"/>
    </xf>
    <xf numFmtId="14" fontId="18" fillId="5" borderId="26" xfId="1" applyNumberFormat="1" applyFont="1" applyFill="1" applyBorder="1" applyAlignment="1" applyProtection="1">
      <alignment horizontal="center" vertical="center"/>
    </xf>
    <xf numFmtId="49" fontId="2" fillId="2" borderId="3" xfId="1" applyNumberFormat="1" applyFill="1" applyBorder="1" applyAlignment="1">
      <alignment horizontal="left" vertical="center" indent="1"/>
    </xf>
    <xf numFmtId="49" fontId="2" fillId="2" borderId="0" xfId="1" applyNumberFormat="1" applyFill="1" applyBorder="1" applyAlignment="1">
      <alignment horizontal="left" vertical="center" indent="1"/>
    </xf>
    <xf numFmtId="49" fontId="2" fillId="2" borderId="3" xfId="1" applyNumberFormat="1" applyFill="1" applyBorder="1" applyAlignment="1" applyProtection="1">
      <alignment horizontal="left" vertical="center" indent="1"/>
      <protection locked="0"/>
    </xf>
    <xf numFmtId="0" fontId="0" fillId="2" borderId="0" xfId="3" applyFont="1" applyBorder="1"/>
    <xf numFmtId="39" fontId="6" fillId="2" borderId="3" xfId="3" applyNumberFormat="1" applyFont="1" applyBorder="1" applyAlignment="1" applyProtection="1">
      <alignment horizontal="right" vertical="justify"/>
    </xf>
    <xf numFmtId="165" fontId="1" fillId="5" borderId="1" xfId="3" applyNumberFormat="1" applyFont="1" applyFill="1" applyBorder="1" applyAlignment="1" applyProtection="1">
      <alignment horizontal="center" vertical="center"/>
    </xf>
    <xf numFmtId="165" fontId="1" fillId="5" borderId="11" xfId="3" applyNumberFormat="1" applyFont="1" applyFill="1" applyBorder="1" applyAlignment="1" applyProtection="1">
      <alignment horizontal="center" vertical="center"/>
    </xf>
    <xf numFmtId="0" fontId="17" fillId="5" borderId="1" xfId="3" applyFont="1" applyFill="1" applyBorder="1" applyAlignment="1" applyProtection="1">
      <alignment horizontal="center" vertical="center"/>
    </xf>
    <xf numFmtId="49" fontId="1" fillId="5" borderId="1" xfId="3" applyNumberFormat="1" applyFont="1" applyFill="1" applyBorder="1" applyAlignment="1" applyProtection="1">
      <alignment horizontal="center" vertical="center"/>
    </xf>
    <xf numFmtId="166" fontId="2" fillId="2" borderId="3" xfId="3" applyNumberFormat="1" applyFont="1" applyBorder="1" applyAlignment="1" applyProtection="1">
      <alignment horizontal="right" vertical="justify"/>
      <protection locked="0"/>
    </xf>
    <xf numFmtId="164" fontId="2" fillId="2" borderId="5" xfId="3" applyNumberFormat="1" applyFont="1" applyBorder="1" applyAlignment="1" applyProtection="1">
      <alignment horizontal="right" vertical="justify"/>
      <protection locked="0"/>
    </xf>
    <xf numFmtId="166" fontId="4" fillId="2" borderId="0" xfId="3" applyNumberFormat="1" applyFont="1" applyFill="1" applyBorder="1" applyAlignment="1" applyProtection="1">
      <alignment horizontal="right" vertical="justify"/>
    </xf>
    <xf numFmtId="165" fontId="2" fillId="2" borderId="3" xfId="3" applyNumberFormat="1" applyFont="1" applyBorder="1" applyAlignment="1" applyProtection="1">
      <alignment horizontal="right" vertical="justify"/>
      <protection locked="0"/>
    </xf>
    <xf numFmtId="166" fontId="2" fillId="2" borderId="5" xfId="3" applyNumberFormat="1" applyFont="1" applyBorder="1" applyAlignment="1" applyProtection="1">
      <alignment horizontal="right" vertical="justify"/>
      <protection locked="0"/>
    </xf>
    <xf numFmtId="166" fontId="2" fillId="2" borderId="5" xfId="3" applyNumberFormat="1" applyFont="1" applyBorder="1" applyAlignment="1" applyProtection="1">
      <alignment horizontal="right" vertical="justify"/>
    </xf>
    <xf numFmtId="14" fontId="2" fillId="2" borderId="2" xfId="1" applyNumberFormat="1" applyFill="1" applyBorder="1" applyAlignment="1" applyProtection="1">
      <alignment horizontal="center" vertical="center"/>
    </xf>
    <xf numFmtId="0" fontId="0" fillId="2" borderId="0" xfId="3" applyFont="1" applyFill="1"/>
    <xf numFmtId="165" fontId="1" fillId="3" borderId="18" xfId="3" applyNumberFormat="1" applyFont="1" applyFill="1" applyBorder="1" applyAlignment="1" applyProtection="1">
      <alignment horizontal="center" vertical="center"/>
    </xf>
    <xf numFmtId="49" fontId="5" fillId="2" borderId="23" xfId="1" applyNumberFormat="1" applyFont="1" applyFill="1" applyBorder="1" applyAlignment="1" applyProtection="1">
      <alignment horizontal="left" vertical="center" indent="1"/>
    </xf>
    <xf numFmtId="40" fontId="4" fillId="2" borderId="6" xfId="3" applyNumberFormat="1" applyFont="1" applyBorder="1" applyAlignment="1" applyProtection="1">
      <alignment horizontal="right" vertical="justify"/>
    </xf>
    <xf numFmtId="49" fontId="4" fillId="2" borderId="14" xfId="1" applyNumberFormat="1" applyFont="1" applyFill="1" applyBorder="1" applyAlignment="1" applyProtection="1">
      <alignment horizontal="left" vertical="center" indent="1"/>
    </xf>
    <xf numFmtId="40" fontId="4" fillId="2" borderId="3" xfId="3" applyNumberFormat="1" applyFont="1" applyBorder="1" applyAlignment="1" applyProtection="1">
      <alignment horizontal="right" vertical="justify"/>
    </xf>
    <xf numFmtId="40" fontId="4" fillId="4" borderId="20" xfId="3" applyNumberFormat="1" applyFont="1" applyFill="1" applyBorder="1" applyAlignment="1" applyProtection="1">
      <alignment horizontal="right" vertical="justify"/>
    </xf>
    <xf numFmtId="49" fontId="5" fillId="2" borderId="14" xfId="1" applyNumberFormat="1" applyFont="1" applyFill="1" applyBorder="1" applyAlignment="1" applyProtection="1">
      <alignment horizontal="left" vertical="center" indent="1"/>
    </xf>
    <xf numFmtId="14" fontId="2" fillId="2" borderId="4" xfId="1" applyNumberFormat="1" applyFill="1" applyBorder="1" applyAlignment="1" applyProtection="1">
      <alignment horizontal="center" vertical="center"/>
    </xf>
    <xf numFmtId="40" fontId="4" fillId="2" borderId="5" xfId="3" applyNumberFormat="1" applyFont="1" applyBorder="1" applyAlignment="1" applyProtection="1">
      <alignment horizontal="right" vertical="justify"/>
    </xf>
    <xf numFmtId="49" fontId="5" fillId="2" borderId="17" xfId="1" applyNumberFormat="1" applyFont="1" applyFill="1" applyBorder="1" applyAlignment="1" applyProtection="1">
      <alignment horizontal="left" vertical="center" indent="1"/>
    </xf>
    <xf numFmtId="14" fontId="2" fillId="2" borderId="5" xfId="1" applyNumberFormat="1" applyFill="1" applyBorder="1" applyAlignment="1" applyProtection="1">
      <alignment horizontal="center" vertical="center"/>
    </xf>
    <xf numFmtId="49" fontId="8" fillId="2" borderId="14" xfId="1" applyNumberFormat="1" applyFont="1" applyFill="1" applyBorder="1" applyAlignment="1" applyProtection="1">
      <alignment horizontal="left" vertical="center" indent="1"/>
    </xf>
    <xf numFmtId="14" fontId="2" fillId="2" borderId="3" xfId="1" applyNumberFormat="1" applyFill="1" applyBorder="1" applyAlignment="1" applyProtection="1">
      <alignment horizontal="center" vertical="center"/>
    </xf>
    <xf numFmtId="168" fontId="4" fillId="4" borderId="1" xfId="3" applyNumberFormat="1" applyFont="1" applyFill="1" applyBorder="1" applyAlignment="1" applyProtection="1">
      <alignment horizontal="right" vertical="justify"/>
    </xf>
    <xf numFmtId="40" fontId="4" fillId="4" borderId="24" xfId="3" applyNumberFormat="1" applyFont="1" applyFill="1" applyBorder="1" applyAlignment="1" applyProtection="1">
      <alignment horizontal="right" vertical="justify"/>
    </xf>
    <xf numFmtId="40" fontId="4" fillId="2" borderId="6" xfId="3" applyNumberFormat="1" applyFont="1" applyBorder="1" applyAlignment="1" applyProtection="1">
      <alignment horizontal="right" vertical="center"/>
    </xf>
    <xf numFmtId="49" fontId="4" fillId="2" borderId="14" xfId="1" applyNumberFormat="1" applyFont="1" applyFill="1" applyBorder="1" applyAlignment="1" applyProtection="1">
      <alignment horizontal="right" vertical="center" indent="3"/>
    </xf>
    <xf numFmtId="40" fontId="8" fillId="4" borderId="20" xfId="3" applyNumberFormat="1" applyFont="1" applyFill="1" applyBorder="1" applyAlignment="1" applyProtection="1">
      <alignment horizontal="right" vertical="justify"/>
    </xf>
    <xf numFmtId="40" fontId="8" fillId="2" borderId="3" xfId="3" applyNumberFormat="1" applyFont="1" applyBorder="1" applyAlignment="1" applyProtection="1">
      <alignment horizontal="right" vertical="justify"/>
    </xf>
    <xf numFmtId="168" fontId="4" fillId="4" borderId="20" xfId="3" applyNumberFormat="1" applyFont="1" applyFill="1" applyBorder="1" applyAlignment="1" applyProtection="1">
      <alignment horizontal="right" vertical="justify"/>
    </xf>
    <xf numFmtId="168" fontId="4" fillId="2" borderId="3" xfId="3" applyNumberFormat="1" applyFont="1" applyBorder="1" applyAlignment="1" applyProtection="1">
      <alignment horizontal="right" vertical="justify"/>
    </xf>
    <xf numFmtId="8" fontId="4" fillId="4" borderId="20" xfId="3" applyNumberFormat="1" applyFont="1" applyFill="1" applyBorder="1" applyProtection="1"/>
    <xf numFmtId="8" fontId="2" fillId="2" borderId="3" xfId="3" applyNumberFormat="1" applyFont="1" applyBorder="1" applyProtection="1"/>
    <xf numFmtId="49" fontId="9" fillId="2" borderId="14" xfId="1" applyNumberFormat="1" applyFont="1" applyFill="1" applyBorder="1" applyAlignment="1" applyProtection="1">
      <alignment horizontal="left" vertical="center" indent="1"/>
    </xf>
    <xf numFmtId="40" fontId="3" fillId="4" borderId="20" xfId="3" applyNumberFormat="1" applyFont="1" applyFill="1" applyBorder="1" applyAlignment="1" applyProtection="1">
      <alignment horizontal="right" vertical="justify"/>
    </xf>
    <xf numFmtId="40" fontId="3" fillId="2" borderId="3" xfId="3" applyNumberFormat="1" applyFont="1" applyBorder="1" applyAlignment="1" applyProtection="1">
      <alignment horizontal="right" vertical="justify"/>
    </xf>
    <xf numFmtId="49" fontId="11" fillId="2" borderId="12" xfId="1" applyNumberFormat="1" applyFont="1" applyFill="1" applyBorder="1" applyAlignment="1" applyProtection="1">
      <alignment horizontal="left" vertical="center" indent="1"/>
    </xf>
    <xf numFmtId="8" fontId="4" fillId="4" borderId="33" xfId="3" applyNumberFormat="1" applyFont="1" applyFill="1" applyBorder="1" applyProtection="1"/>
    <xf numFmtId="8" fontId="2" fillId="2" borderId="5" xfId="3" applyNumberFormat="1" applyFont="1" applyBorder="1" applyProtection="1"/>
    <xf numFmtId="40" fontId="4" fillId="4" borderId="1" xfId="3" applyNumberFormat="1" applyFont="1" applyFill="1" applyBorder="1" applyAlignment="1" applyProtection="1">
      <alignment horizontal="right" vertical="justify"/>
    </xf>
    <xf numFmtId="8" fontId="4" fillId="2" borderId="35" xfId="3" applyNumberFormat="1" applyFont="1" applyFill="1" applyBorder="1" applyProtection="1"/>
    <xf numFmtId="8" fontId="2" fillId="2" borderId="37" xfId="3" applyNumberFormat="1" applyFont="1" applyFill="1" applyBorder="1" applyProtection="1"/>
    <xf numFmtId="8" fontId="2" fillId="2" borderId="36" xfId="3" applyNumberFormat="1" applyFont="1" applyFill="1" applyBorder="1" applyProtection="1"/>
    <xf numFmtId="49" fontId="2" fillId="2" borderId="35" xfId="1" applyNumberFormat="1" applyFill="1" applyBorder="1" applyAlignment="1" applyProtection="1">
      <alignment horizontal="left" vertical="center" indent="1"/>
    </xf>
    <xf numFmtId="14" fontId="2" fillId="2" borderId="22" xfId="1" applyNumberFormat="1" applyFill="1" applyBorder="1" applyAlignment="1" applyProtection="1">
      <alignment horizontal="center" vertical="center"/>
    </xf>
    <xf numFmtId="0" fontId="1" fillId="3" borderId="18" xfId="3" applyFont="1" applyFill="1" applyBorder="1" applyAlignment="1" applyProtection="1">
      <alignment horizontal="left" vertical="center" indent="1"/>
    </xf>
    <xf numFmtId="0" fontId="1" fillId="3" borderId="1" xfId="3" applyFont="1" applyFill="1" applyBorder="1" applyAlignment="1" applyProtection="1">
      <alignment horizontal="center" vertical="center"/>
    </xf>
    <xf numFmtId="39" fontId="6" fillId="2" borderId="13" xfId="3" applyNumberFormat="1" applyFont="1" applyBorder="1" applyAlignment="1" applyProtection="1">
      <alignment horizontal="right" vertical="justify"/>
      <protection locked="0"/>
    </xf>
    <xf numFmtId="39" fontId="6" fillId="2" borderId="12" xfId="3" applyNumberFormat="1" applyFont="1" applyBorder="1" applyAlignment="1" applyProtection="1">
      <alignment horizontal="right" vertical="justify"/>
      <protection locked="0"/>
    </xf>
    <xf numFmtId="39" fontId="6" fillId="2" borderId="5" xfId="3" applyNumberFormat="1" applyFont="1" applyBorder="1" applyAlignment="1" applyProtection="1">
      <alignment horizontal="right" vertical="justify"/>
      <protection locked="0"/>
    </xf>
    <xf numFmtId="4" fontId="22" fillId="0" borderId="3" xfId="3" applyNumberFormat="1" applyFont="1" applyFill="1" applyBorder="1" applyAlignment="1" applyProtection="1">
      <alignment horizontal="right" vertical="justify"/>
    </xf>
    <xf numFmtId="14" fontId="2" fillId="0" borderId="16" xfId="1" applyNumberFormat="1" applyFill="1" applyBorder="1" applyAlignment="1" applyProtection="1">
      <alignment horizontal="center" vertical="center"/>
    </xf>
    <xf numFmtId="49" fontId="20" fillId="0" borderId="16" xfId="1" applyNumberFormat="1" applyFont="1" applyFill="1" applyBorder="1" applyAlignment="1" applyProtection="1">
      <alignment horizontal="left" vertical="center" indent="1"/>
    </xf>
    <xf numFmtId="4" fontId="19" fillId="0" borderId="16" xfId="3" applyNumberFormat="1" applyFont="1" applyFill="1" applyBorder="1" applyAlignment="1" applyProtection="1">
      <alignment horizontal="right" vertical="justify"/>
    </xf>
    <xf numFmtId="14" fontId="2" fillId="0" borderId="0" xfId="1" applyNumberFormat="1" applyFill="1" applyBorder="1" applyAlignment="1" applyProtection="1">
      <alignment horizontal="center" vertical="center"/>
    </xf>
    <xf numFmtId="49" fontId="20" fillId="0" borderId="0" xfId="1" applyNumberFormat="1" applyFont="1" applyFill="1" applyBorder="1" applyAlignment="1" applyProtection="1">
      <alignment horizontal="left" vertical="center" indent="1"/>
    </xf>
    <xf numFmtId="4" fontId="19" fillId="0" borderId="0" xfId="3" applyNumberFormat="1" applyFont="1" applyFill="1" applyBorder="1" applyAlignment="1" applyProtection="1">
      <alignment horizontal="right" vertical="justify"/>
    </xf>
    <xf numFmtId="165" fontId="13" fillId="0" borderId="6" xfId="0" applyNumberFormat="1" applyFont="1" applyBorder="1" applyAlignment="1" applyProtection="1">
      <alignment horizontal="right" vertical="center"/>
    </xf>
    <xf numFmtId="49" fontId="2" fillId="2" borderId="39" xfId="1" applyNumberFormat="1" applyFill="1" applyBorder="1" applyAlignment="1" applyProtection="1">
      <alignment horizontal="left" vertical="center" indent="1"/>
      <protection locked="0"/>
    </xf>
    <xf numFmtId="166" fontId="2" fillId="2" borderId="39" xfId="3" applyNumberFormat="1" applyFont="1" applyBorder="1" applyAlignment="1" applyProtection="1">
      <alignment horizontal="right" vertical="justify"/>
      <protection locked="0"/>
    </xf>
    <xf numFmtId="49" fontId="19" fillId="0" borderId="3" xfId="1" applyNumberFormat="1" applyFont="1" applyFill="1" applyBorder="1" applyAlignment="1" applyProtection="1">
      <alignment horizontal="left" vertical="center" indent="1"/>
      <protection locked="0"/>
    </xf>
    <xf numFmtId="4" fontId="19" fillId="0" borderId="3" xfId="3" applyNumberFormat="1" applyFont="1" applyFill="1" applyBorder="1" applyAlignment="1" applyProtection="1">
      <alignment horizontal="right" vertical="justify"/>
    </xf>
    <xf numFmtId="49" fontId="13" fillId="0" borderId="3" xfId="3" applyNumberFormat="1" applyFont="1" applyFill="1" applyBorder="1" applyAlignment="1" applyProtection="1">
      <alignment horizontal="left" vertical="center" indent="1"/>
      <protection locked="0"/>
    </xf>
    <xf numFmtId="4" fontId="17" fillId="0" borderId="3" xfId="3" applyNumberFormat="1" applyFont="1" applyFill="1" applyBorder="1" applyAlignment="1" applyProtection="1">
      <alignment horizontal="right" vertical="justify"/>
    </xf>
    <xf numFmtId="166" fontId="4" fillId="2" borderId="39" xfId="3" applyNumberFormat="1" applyFont="1" applyFill="1" applyBorder="1" applyAlignment="1" applyProtection="1">
      <alignment horizontal="right" vertical="justify"/>
    </xf>
    <xf numFmtId="14" fontId="2" fillId="0" borderId="3" xfId="1" applyNumberFormat="1" applyFill="1" applyBorder="1" applyAlignment="1" applyProtection="1">
      <alignment horizontal="center" vertical="center"/>
      <protection locked="0"/>
    </xf>
    <xf numFmtId="14" fontId="2" fillId="2" borderId="39" xfId="1" applyNumberFormat="1" applyFill="1" applyBorder="1" applyAlignment="1" applyProtection="1">
      <alignment horizontal="center" vertical="center"/>
      <protection locked="0"/>
    </xf>
    <xf numFmtId="165" fontId="1" fillId="0" borderId="17" xfId="3" applyNumberFormat="1" applyFont="1" applyFill="1" applyBorder="1" applyAlignment="1" applyProtection="1">
      <alignment horizontal="center" vertical="center"/>
    </xf>
    <xf numFmtId="0" fontId="0" fillId="0" borderId="0" xfId="3" applyFont="1" applyFill="1"/>
    <xf numFmtId="14" fontId="0" fillId="2" borderId="0" xfId="3" applyNumberFormat="1" applyFont="1" applyFill="1" applyBorder="1" applyProtection="1"/>
    <xf numFmtId="49" fontId="1" fillId="0" borderId="42" xfId="3" applyNumberFormat="1" applyFont="1" applyFill="1" applyBorder="1" applyAlignment="1" applyProtection="1">
      <alignment horizontal="center" vertical="center"/>
    </xf>
    <xf numFmtId="0" fontId="1" fillId="0" borderId="43" xfId="3" applyFont="1" applyFill="1" applyBorder="1" applyAlignment="1" applyProtection="1">
      <alignment horizontal="right" vertical="center" indent="5"/>
    </xf>
    <xf numFmtId="4" fontId="1" fillId="0" borderId="43" xfId="3" applyNumberFormat="1" applyFont="1" applyFill="1" applyBorder="1" applyAlignment="1" applyProtection="1">
      <alignment horizontal="right" vertical="justify"/>
    </xf>
    <xf numFmtId="49" fontId="1" fillId="0" borderId="44" xfId="3" applyNumberFormat="1" applyFont="1" applyFill="1" applyBorder="1" applyAlignment="1" applyProtection="1">
      <alignment horizontal="center" vertical="center"/>
    </xf>
    <xf numFmtId="4" fontId="1" fillId="0" borderId="48" xfId="3" applyNumberFormat="1" applyFont="1" applyFill="1" applyBorder="1" applyAlignment="1" applyProtection="1">
      <alignment horizontal="right" vertical="justify"/>
    </xf>
    <xf numFmtId="165" fontId="1" fillId="0" borderId="49" xfId="3" applyNumberFormat="1" applyFont="1" applyFill="1" applyBorder="1" applyAlignment="1" applyProtection="1">
      <alignment horizontal="center" vertical="center"/>
    </xf>
    <xf numFmtId="165" fontId="2" fillId="2" borderId="39" xfId="3" applyNumberFormat="1" applyFont="1" applyBorder="1" applyAlignment="1" applyProtection="1">
      <alignment horizontal="right" vertical="justify"/>
      <protection locked="0"/>
    </xf>
    <xf numFmtId="49" fontId="2" fillId="2" borderId="5" xfId="1" applyNumberFormat="1" applyFill="1" applyBorder="1" applyAlignment="1" applyProtection="1">
      <alignment horizontal="left" vertical="center" indent="1"/>
      <protection locked="0"/>
    </xf>
    <xf numFmtId="14" fontId="2" fillId="5" borderId="34" xfId="1" applyNumberFormat="1" applyFill="1" applyBorder="1" applyAlignment="1" applyProtection="1">
      <alignment horizontal="center" vertical="center"/>
      <protection locked="0"/>
    </xf>
    <xf numFmtId="49" fontId="13" fillId="5" borderId="8" xfId="3" applyNumberFormat="1" applyFont="1" applyFill="1" applyBorder="1" applyAlignment="1" applyProtection="1">
      <alignment horizontal="left" vertical="center" indent="1"/>
      <protection locked="0"/>
    </xf>
    <xf numFmtId="14" fontId="0" fillId="0" borderId="9" xfId="3" applyNumberFormat="1" applyFont="1" applyFill="1" applyBorder="1" applyProtection="1"/>
    <xf numFmtId="0" fontId="21" fillId="0" borderId="41" xfId="3" applyFont="1" applyFill="1" applyBorder="1" applyAlignment="1" applyProtection="1">
      <alignment horizontal="left" vertical="center"/>
    </xf>
    <xf numFmtId="165" fontId="1" fillId="0" borderId="41" xfId="3" applyNumberFormat="1" applyFont="1" applyFill="1" applyBorder="1" applyAlignment="1" applyProtection="1">
      <alignment horizontal="center" vertical="center"/>
    </xf>
    <xf numFmtId="165" fontId="1" fillId="0" borderId="28" xfId="3" applyNumberFormat="1" applyFont="1" applyFill="1" applyBorder="1" applyAlignment="1" applyProtection="1">
      <alignment horizontal="center" vertical="center"/>
    </xf>
    <xf numFmtId="49" fontId="1" fillId="0" borderId="40" xfId="3" applyNumberFormat="1" applyFont="1" applyFill="1" applyBorder="1" applyAlignment="1" applyProtection="1">
      <alignment horizontal="center" vertical="center"/>
    </xf>
    <xf numFmtId="49" fontId="1" fillId="9" borderId="44" xfId="3" applyNumberFormat="1" applyFont="1" applyFill="1" applyBorder="1" applyAlignment="1" applyProtection="1">
      <alignment horizontal="center" vertical="center"/>
    </xf>
    <xf numFmtId="14" fontId="2" fillId="10" borderId="46" xfId="1" applyNumberFormat="1" applyFill="1" applyBorder="1" applyAlignment="1" applyProtection="1">
      <alignment horizontal="center" vertical="center"/>
    </xf>
    <xf numFmtId="14" fontId="2" fillId="9" borderId="32" xfId="1" applyNumberFormat="1" applyFill="1" applyBorder="1" applyAlignment="1" applyProtection="1">
      <alignment horizontal="center" vertical="center"/>
    </xf>
    <xf numFmtId="14" fontId="2" fillId="9" borderId="31" xfId="1" applyNumberFormat="1" applyFill="1" applyBorder="1" applyAlignment="1" applyProtection="1">
      <alignment horizontal="center" vertical="center"/>
    </xf>
    <xf numFmtId="14" fontId="18" fillId="9" borderId="32" xfId="1" applyNumberFormat="1" applyFont="1" applyFill="1" applyBorder="1" applyAlignment="1" applyProtection="1">
      <alignment horizontal="center" vertical="center"/>
    </xf>
    <xf numFmtId="14" fontId="2" fillId="9" borderId="26" xfId="1" applyNumberFormat="1" applyFill="1" applyBorder="1" applyAlignment="1" applyProtection="1">
      <alignment horizontal="center" vertical="center"/>
      <protection locked="0"/>
    </xf>
    <xf numFmtId="14" fontId="2" fillId="10" borderId="32" xfId="1" applyNumberFormat="1" applyFill="1" applyBorder="1" applyAlignment="1" applyProtection="1">
      <alignment horizontal="center" vertical="center"/>
      <protection locked="0"/>
    </xf>
    <xf numFmtId="14" fontId="2" fillId="10" borderId="31" xfId="1" applyNumberFormat="1" applyFill="1" applyBorder="1" applyAlignment="1" applyProtection="1">
      <alignment horizontal="center" vertical="center"/>
      <protection locked="0"/>
    </xf>
    <xf numFmtId="14" fontId="2" fillId="10" borderId="50" xfId="1" applyNumberFormat="1" applyFill="1" applyBorder="1" applyAlignment="1" applyProtection="1">
      <alignment horizontal="center" vertical="center"/>
      <protection locked="0"/>
    </xf>
    <xf numFmtId="14" fontId="2" fillId="9" borderId="34" xfId="1" applyNumberFormat="1" applyFill="1" applyBorder="1" applyAlignment="1" applyProtection="1">
      <alignment horizontal="center" vertical="center"/>
    </xf>
    <xf numFmtId="49" fontId="20" fillId="9" borderId="8" xfId="1" applyNumberFormat="1" applyFont="1" applyFill="1" applyBorder="1" applyAlignment="1" applyProtection="1">
      <alignment horizontal="left" vertical="center" indent="1"/>
    </xf>
    <xf numFmtId="165" fontId="1" fillId="9" borderId="49" xfId="3" applyNumberFormat="1" applyFont="1" applyFill="1" applyBorder="1" applyAlignment="1" applyProtection="1">
      <alignment horizontal="center" vertical="center"/>
    </xf>
    <xf numFmtId="165" fontId="4" fillId="10" borderId="45" xfId="3" applyNumberFormat="1" applyFont="1" applyFill="1" applyBorder="1" applyProtection="1"/>
    <xf numFmtId="166" fontId="4" fillId="9" borderId="33" xfId="3" applyNumberFormat="1" applyFont="1" applyFill="1" applyBorder="1" applyAlignment="1" applyProtection="1">
      <alignment horizontal="right" vertical="justify"/>
    </xf>
    <xf numFmtId="166" fontId="4" fillId="9" borderId="30" xfId="3" applyNumberFormat="1" applyFont="1" applyFill="1" applyBorder="1" applyAlignment="1" applyProtection="1">
      <alignment horizontal="right" vertical="justify"/>
    </xf>
    <xf numFmtId="166" fontId="4" fillId="9" borderId="20" xfId="3" applyNumberFormat="1" applyFont="1" applyFill="1" applyBorder="1" applyAlignment="1" applyProtection="1">
      <alignment horizontal="right" vertical="justify"/>
    </xf>
    <xf numFmtId="4" fontId="19" fillId="9" borderId="51" xfId="3" applyNumberFormat="1" applyFont="1" applyFill="1" applyBorder="1" applyAlignment="1" applyProtection="1">
      <alignment horizontal="right" vertical="justify"/>
    </xf>
    <xf numFmtId="166" fontId="4" fillId="10" borderId="52" xfId="3" applyNumberFormat="1" applyFont="1" applyFill="1" applyBorder="1" applyAlignment="1" applyProtection="1">
      <alignment horizontal="right" vertical="justify"/>
    </xf>
    <xf numFmtId="4" fontId="19" fillId="9" borderId="20" xfId="3" applyNumberFormat="1" applyFont="1" applyFill="1" applyBorder="1" applyAlignment="1" applyProtection="1">
      <alignment horizontal="right" vertical="justify"/>
    </xf>
    <xf numFmtId="166" fontId="4" fillId="10" borderId="29" xfId="3" applyNumberFormat="1" applyFont="1" applyFill="1" applyBorder="1" applyAlignment="1" applyProtection="1">
      <alignment horizontal="right" vertical="justify"/>
    </xf>
    <xf numFmtId="49" fontId="19" fillId="9" borderId="13" xfId="1" applyNumberFormat="1" applyFont="1" applyFill="1" applyBorder="1" applyAlignment="1" applyProtection="1">
      <alignment horizontal="left" vertical="center" indent="1"/>
      <protection locked="0"/>
    </xf>
    <xf numFmtId="4" fontId="19" fillId="9" borderId="3" xfId="3" applyNumberFormat="1" applyFont="1" applyFill="1" applyBorder="1" applyAlignment="1" applyProtection="1">
      <alignment horizontal="right" vertical="justify"/>
    </xf>
    <xf numFmtId="49" fontId="19" fillId="9" borderId="3" xfId="1" applyNumberFormat="1" applyFont="1" applyFill="1" applyBorder="1" applyAlignment="1" applyProtection="1">
      <alignment horizontal="left" vertical="center" indent="1"/>
      <protection locked="0"/>
    </xf>
    <xf numFmtId="14" fontId="2" fillId="10" borderId="31" xfId="1" applyNumberFormat="1" applyFill="1" applyBorder="1" applyAlignment="1" applyProtection="1">
      <alignment horizontal="center" vertical="center"/>
    </xf>
    <xf numFmtId="49" fontId="10" fillId="2" borderId="6" xfId="1" applyNumberFormat="1" applyFont="1" applyFill="1" applyBorder="1" applyAlignment="1" applyProtection="1">
      <alignment horizontal="left" vertical="center" indent="1"/>
    </xf>
    <xf numFmtId="165" fontId="2" fillId="2" borderId="6" xfId="3" applyNumberFormat="1" applyFont="1" applyFill="1" applyBorder="1" applyProtection="1"/>
    <xf numFmtId="166" fontId="4" fillId="10" borderId="30" xfId="3" applyNumberFormat="1" applyFont="1" applyFill="1" applyBorder="1" applyAlignment="1" applyProtection="1">
      <alignment horizontal="right" vertical="justify"/>
    </xf>
    <xf numFmtId="14" fontId="2" fillId="9" borderId="26" xfId="1" applyNumberFormat="1" applyFill="1" applyBorder="1" applyAlignment="1" applyProtection="1">
      <alignment horizontal="center" vertical="center"/>
    </xf>
    <xf numFmtId="49" fontId="19" fillId="9" borderId="3" xfId="1" applyNumberFormat="1" applyFont="1" applyFill="1" applyBorder="1" applyAlignment="1" applyProtection="1">
      <alignment horizontal="center" vertical="center"/>
    </xf>
    <xf numFmtId="166" fontId="2" fillId="0" borderId="3" xfId="3" applyNumberFormat="1" applyFont="1" applyFill="1" applyBorder="1" applyAlignment="1" applyProtection="1">
      <alignment horizontal="right" vertical="justify"/>
    </xf>
    <xf numFmtId="166" fontId="2" fillId="0" borderId="3" xfId="3" applyNumberFormat="1" applyFont="1" applyFill="1" applyBorder="1" applyAlignment="1" applyProtection="1">
      <alignment horizontal="right" vertical="justify"/>
      <protection locked="0"/>
    </xf>
    <xf numFmtId="49" fontId="9" fillId="0" borderId="3" xfId="1" applyNumberFormat="1" applyFont="1" applyFill="1" applyBorder="1" applyAlignment="1" applyProtection="1">
      <alignment horizontal="center" vertical="center"/>
      <protection locked="0"/>
    </xf>
    <xf numFmtId="166" fontId="2" fillId="9" borderId="20" xfId="3" applyNumberFormat="1" applyFont="1" applyFill="1" applyBorder="1" applyAlignment="1" applyProtection="1">
      <alignment horizontal="right" vertical="justify"/>
      <protection locked="0"/>
    </xf>
    <xf numFmtId="0" fontId="21" fillId="9" borderId="21" xfId="3" applyFont="1" applyFill="1" applyBorder="1" applyAlignment="1" applyProtection="1">
      <alignment horizontal="center" vertical="center"/>
    </xf>
    <xf numFmtId="165" fontId="1" fillId="9" borderId="17" xfId="3" applyNumberFormat="1" applyFont="1" applyFill="1" applyBorder="1" applyAlignment="1" applyProtection="1">
      <alignment horizontal="center" vertical="center"/>
    </xf>
    <xf numFmtId="14" fontId="2" fillId="10" borderId="47" xfId="1" applyNumberFormat="1" applyFill="1" applyBorder="1" applyAlignment="1" applyProtection="1">
      <alignment horizontal="center" vertical="center"/>
    </xf>
    <xf numFmtId="14" fontId="2" fillId="10" borderId="0" xfId="1" applyNumberFormat="1" applyFill="1" applyBorder="1" applyAlignment="1" applyProtection="1">
      <alignment horizontal="center" vertical="center"/>
    </xf>
    <xf numFmtId="49" fontId="19" fillId="9" borderId="5" xfId="1" applyNumberFormat="1" applyFont="1" applyFill="1" applyBorder="1" applyAlignment="1" applyProtection="1">
      <alignment horizontal="left" vertical="center" indent="1"/>
    </xf>
    <xf numFmtId="166" fontId="5" fillId="9" borderId="5" xfId="3" applyNumberFormat="1" applyFont="1" applyFill="1" applyBorder="1" applyAlignment="1" applyProtection="1">
      <alignment horizontal="right" vertical="justify"/>
    </xf>
    <xf numFmtId="49" fontId="19" fillId="9" borderId="6" xfId="1" applyNumberFormat="1" applyFont="1" applyFill="1" applyBorder="1" applyAlignment="1" applyProtection="1">
      <alignment horizontal="left" vertical="center" indent="1"/>
    </xf>
    <xf numFmtId="166" fontId="5" fillId="9" borderId="6" xfId="3" applyNumberFormat="1" applyFont="1" applyFill="1" applyBorder="1" applyAlignment="1" applyProtection="1">
      <alignment horizontal="right" vertical="justify"/>
    </xf>
    <xf numFmtId="0" fontId="1" fillId="0" borderId="21" xfId="3" applyFont="1" applyFill="1" applyBorder="1" applyAlignment="1" applyProtection="1">
      <alignment horizontal="right" vertical="center" indent="1"/>
    </xf>
    <xf numFmtId="49" fontId="2" fillId="2" borderId="13" xfId="1" applyNumberFormat="1" applyFill="1" applyBorder="1" applyAlignment="1" applyProtection="1">
      <alignment horizontal="left" vertical="center" indent="1"/>
      <protection locked="0"/>
    </xf>
    <xf numFmtId="166" fontId="4" fillId="9" borderId="51" xfId="3" applyNumberFormat="1" applyFont="1" applyFill="1" applyBorder="1" applyAlignment="1" applyProtection="1">
      <alignment horizontal="right" vertical="justify"/>
    </xf>
    <xf numFmtId="14" fontId="9" fillId="0" borderId="0" xfId="3" applyNumberFormat="1" applyFont="1" applyFill="1" applyBorder="1" applyProtection="1"/>
    <xf numFmtId="49" fontId="16" fillId="0" borderId="0" xfId="3" applyNumberFormat="1" applyFont="1" applyFill="1" applyBorder="1" applyAlignment="1" applyProtection="1">
      <alignment horizontal="center" vertical="center"/>
    </xf>
    <xf numFmtId="4" fontId="17" fillId="0" borderId="0" xfId="3" applyNumberFormat="1" applyFont="1" applyFill="1" applyBorder="1" applyAlignment="1" applyProtection="1">
      <alignment horizontal="right" vertical="justify"/>
    </xf>
    <xf numFmtId="14" fontId="2" fillId="2" borderId="0" xfId="1" applyNumberFormat="1" applyFill="1" applyBorder="1" applyAlignment="1" applyProtection="1">
      <alignment horizontal="center" vertical="center"/>
      <protection locked="0"/>
    </xf>
    <xf numFmtId="49" fontId="2" fillId="2" borderId="0" xfId="3" applyNumberFormat="1" applyFont="1" applyBorder="1" applyAlignment="1" applyProtection="1">
      <alignment horizontal="left" vertical="center" indent="1"/>
      <protection locked="0"/>
    </xf>
    <xf numFmtId="39" fontId="6" fillId="2" borderId="0" xfId="3" applyNumberFormat="1" applyFont="1" applyBorder="1" applyAlignment="1" applyProtection="1">
      <alignment horizontal="right" vertical="justify"/>
      <protection locked="0"/>
    </xf>
    <xf numFmtId="14" fontId="0" fillId="2" borderId="0" xfId="3" applyNumberFormat="1" applyFont="1" applyBorder="1"/>
    <xf numFmtId="4" fontId="19" fillId="9" borderId="8" xfId="3" applyNumberFormat="1" applyFont="1" applyFill="1" applyBorder="1" applyAlignment="1" applyProtection="1">
      <alignment horizontal="right" vertical="center"/>
    </xf>
    <xf numFmtId="4" fontId="19" fillId="9" borderId="15" xfId="3" applyNumberFormat="1" applyFont="1" applyFill="1" applyBorder="1" applyAlignment="1" applyProtection="1">
      <alignment horizontal="right" vertical="center"/>
    </xf>
    <xf numFmtId="4" fontId="17" fillId="5" borderId="8" xfId="3" applyNumberFormat="1" applyFont="1" applyFill="1" applyBorder="1" applyAlignment="1" applyProtection="1">
      <alignment horizontal="right" vertical="center"/>
    </xf>
    <xf numFmtId="4" fontId="17" fillId="5" borderId="15" xfId="3" applyNumberFormat="1" applyFont="1" applyFill="1" applyBorder="1" applyAlignment="1" applyProtection="1">
      <alignment horizontal="right" vertical="center"/>
    </xf>
    <xf numFmtId="4" fontId="19" fillId="0" borderId="54" xfId="3" applyNumberFormat="1" applyFont="1" applyFill="1" applyBorder="1" applyAlignment="1" applyProtection="1">
      <alignment horizontal="right" vertical="center"/>
    </xf>
    <xf numFmtId="4" fontId="19" fillId="0" borderId="55" xfId="3" applyNumberFormat="1" applyFont="1" applyFill="1" applyBorder="1" applyAlignment="1" applyProtection="1">
      <alignment horizontal="right" vertical="center"/>
    </xf>
    <xf numFmtId="0" fontId="15" fillId="0" borderId="53" xfId="3" applyFont="1" applyFill="1" applyBorder="1" applyAlignment="1" applyProtection="1">
      <alignment horizontal="center" vertical="center"/>
    </xf>
    <xf numFmtId="49" fontId="19" fillId="9" borderId="3" xfId="1" applyNumberFormat="1" applyFont="1" applyFill="1" applyBorder="1" applyAlignment="1" applyProtection="1">
      <alignment horizontal="center" vertical="center"/>
      <protection locked="0"/>
    </xf>
    <xf numFmtId="169" fontId="4" fillId="5" borderId="20" xfId="3" applyNumberFormat="1" applyFont="1" applyFill="1" applyBorder="1" applyAlignment="1" applyProtection="1">
      <alignment horizontal="right" vertical="justify"/>
    </xf>
    <xf numFmtId="49" fontId="6" fillId="2" borderId="3" xfId="1" applyNumberFormat="1" applyFont="1" applyFill="1" applyBorder="1" applyAlignment="1" applyProtection="1">
      <alignment horizontal="left" vertical="center" indent="1"/>
      <protection locked="0"/>
    </xf>
    <xf numFmtId="164" fontId="13" fillId="2" borderId="5" xfId="3" applyNumberFormat="1" applyFont="1" applyBorder="1" applyAlignment="1" applyProtection="1">
      <alignment horizontal="right" vertical="justify"/>
      <protection locked="0"/>
    </xf>
    <xf numFmtId="49" fontId="13" fillId="2" borderId="3" xfId="1" applyNumberFormat="1" applyFont="1" applyFill="1" applyBorder="1" applyAlignment="1" applyProtection="1">
      <alignment horizontal="left" vertical="center" indent="1"/>
      <protection locked="0"/>
    </xf>
    <xf numFmtId="39" fontId="13" fillId="2" borderId="3" xfId="3" applyNumberFormat="1" applyFont="1" applyBorder="1" applyAlignment="1" applyProtection="1">
      <alignment horizontal="right" vertical="justify"/>
      <protection locked="0"/>
    </xf>
    <xf numFmtId="1" fontId="0" fillId="0" borderId="3" xfId="0" applyNumberFormat="1" applyFill="1" applyBorder="1" applyAlignment="1" applyProtection="1">
      <alignment horizontal="right" vertical="center" indent="1"/>
    </xf>
    <xf numFmtId="49" fontId="9" fillId="2" borderId="3" xfId="1" applyNumberFormat="1" applyFont="1" applyFill="1" applyBorder="1" applyAlignment="1" applyProtection="1">
      <alignment horizontal="left" vertical="center" indent="1"/>
      <protection locked="0"/>
    </xf>
    <xf numFmtId="165" fontId="2" fillId="11" borderId="3" xfId="1" applyNumberFormat="1" applyFill="1" applyBorder="1" applyAlignment="1" applyProtection="1">
      <alignment horizontal="right" vertical="center"/>
    </xf>
    <xf numFmtId="49" fontId="2" fillId="11" borderId="3" xfId="1" applyNumberFormat="1" applyFill="1" applyBorder="1" applyAlignment="1" applyProtection="1">
      <alignment horizontal="left" vertical="center" indent="1"/>
    </xf>
    <xf numFmtId="166" fontId="2" fillId="11" borderId="3" xfId="0" applyNumberFormat="1" applyFont="1" applyFill="1" applyBorder="1" applyAlignment="1" applyProtection="1">
      <alignment horizontal="right" vertical="justify"/>
    </xf>
    <xf numFmtId="166" fontId="2" fillId="12" borderId="3" xfId="0" applyNumberFormat="1" applyFont="1" applyFill="1" applyBorder="1" applyAlignment="1" applyProtection="1">
      <alignment horizontal="right" vertical="justify"/>
    </xf>
    <xf numFmtId="166" fontId="2" fillId="12" borderId="3" xfId="0" applyNumberFormat="1" applyFont="1" applyFill="1" applyBorder="1" applyAlignment="1" applyProtection="1">
      <alignment horizontal="right" vertical="justify"/>
      <protection locked="0"/>
    </xf>
    <xf numFmtId="49" fontId="2" fillId="7" borderId="3" xfId="1" applyNumberFormat="1" applyFill="1" applyBorder="1" applyAlignment="1" applyProtection="1">
      <alignment horizontal="left" vertical="center" indent="1"/>
    </xf>
    <xf numFmtId="165" fontId="2" fillId="7" borderId="3" xfId="0" applyNumberFormat="1" applyFont="1" applyFill="1" applyBorder="1" applyAlignment="1" applyProtection="1">
      <alignment horizontal="right" vertical="center"/>
    </xf>
    <xf numFmtId="1" fontId="0" fillId="7" borderId="3" xfId="0" applyNumberFormat="1" applyFill="1" applyBorder="1" applyAlignment="1" applyProtection="1">
      <alignment horizontal="right" vertical="center" indent="1"/>
    </xf>
    <xf numFmtId="166" fontId="2" fillId="7" borderId="3" xfId="0" applyNumberFormat="1" applyFont="1" applyFill="1" applyBorder="1" applyAlignment="1" applyProtection="1">
      <alignment horizontal="right" vertical="justify"/>
    </xf>
    <xf numFmtId="0" fontId="0" fillId="7" borderId="3" xfId="0" applyFill="1" applyBorder="1" applyAlignment="1" applyProtection="1">
      <alignment horizontal="right" vertical="center" indent="1"/>
    </xf>
    <xf numFmtId="49" fontId="2" fillId="7" borderId="3" xfId="0" applyNumberFormat="1" applyFont="1" applyFill="1" applyBorder="1" applyAlignment="1" applyProtection="1">
      <alignment horizontal="left" vertical="center" indent="1"/>
    </xf>
    <xf numFmtId="1" fontId="0" fillId="11" borderId="3" xfId="0" applyNumberFormat="1" applyFill="1" applyBorder="1" applyAlignment="1" applyProtection="1">
      <alignment horizontal="right" vertical="center" indent="1"/>
    </xf>
    <xf numFmtId="49" fontId="2" fillId="11" borderId="3" xfId="0" applyNumberFormat="1" applyFont="1" applyFill="1" applyBorder="1" applyAlignment="1" applyProtection="1">
      <alignment horizontal="left" vertical="center" indent="1"/>
    </xf>
    <xf numFmtId="1" fontId="0" fillId="6" borderId="5" xfId="0" applyNumberFormat="1" applyFill="1" applyBorder="1" applyAlignment="1" applyProtection="1">
      <alignment horizontal="right" vertical="center" indent="1"/>
    </xf>
    <xf numFmtId="49" fontId="2" fillId="0" borderId="5" xfId="1" applyNumberFormat="1" applyFill="1" applyBorder="1" applyAlignment="1" applyProtection="1">
      <alignment horizontal="left" vertical="center" indent="1"/>
    </xf>
    <xf numFmtId="166" fontId="2" fillId="0" borderId="5" xfId="0" applyNumberFormat="1" applyFont="1" applyBorder="1" applyAlignment="1" applyProtection="1">
      <alignment horizontal="right" vertical="justify"/>
    </xf>
    <xf numFmtId="49" fontId="25" fillId="2" borderId="5" xfId="1" applyNumberFormat="1" applyFont="1" applyFill="1" applyBorder="1" applyAlignment="1" applyProtection="1">
      <alignment horizontal="left" vertical="center" indent="1"/>
      <protection locked="0"/>
    </xf>
    <xf numFmtId="49" fontId="13" fillId="2" borderId="3" xfId="3" applyNumberFormat="1" applyFont="1" applyBorder="1" applyAlignment="1" applyProtection="1">
      <alignment horizontal="left" vertical="center" indent="1"/>
      <protection locked="0"/>
    </xf>
    <xf numFmtId="0" fontId="26" fillId="6" borderId="6" xfId="0" applyFont="1" applyFill="1" applyBorder="1" applyProtection="1"/>
    <xf numFmtId="49" fontId="13" fillId="0" borderId="6" xfId="0" applyNumberFormat="1" applyFont="1" applyBorder="1" applyAlignment="1" applyProtection="1">
      <alignment horizontal="left" vertical="center" indent="1"/>
    </xf>
    <xf numFmtId="1" fontId="0" fillId="11" borderId="5" xfId="0" applyNumberFormat="1" applyFill="1" applyBorder="1" applyAlignment="1" applyProtection="1">
      <alignment horizontal="right" vertical="center" indent="1"/>
    </xf>
    <xf numFmtId="0" fontId="0" fillId="6" borderId="3" xfId="0" applyFill="1" applyBorder="1" applyProtection="1"/>
    <xf numFmtId="1" fontId="0" fillId="7" borderId="5" xfId="0" applyNumberFormat="1" applyFill="1" applyBorder="1" applyAlignment="1" applyProtection="1">
      <alignment horizontal="right" vertical="center" indent="1"/>
    </xf>
    <xf numFmtId="1" fontId="0" fillId="0" borderId="5" xfId="0" applyNumberFormat="1" applyFill="1" applyBorder="1" applyAlignment="1" applyProtection="1">
      <alignment horizontal="right" vertical="center" indent="1"/>
    </xf>
    <xf numFmtId="49" fontId="2" fillId="11" borderId="5" xfId="1" applyNumberFormat="1" applyFill="1" applyBorder="1" applyAlignment="1" applyProtection="1">
      <alignment horizontal="left" vertical="center" indent="1"/>
    </xf>
    <xf numFmtId="49" fontId="2" fillId="7" borderId="5" xfId="1" applyNumberFormat="1" applyFill="1" applyBorder="1" applyAlignment="1" applyProtection="1">
      <alignment horizontal="left" vertical="center" indent="1"/>
    </xf>
    <xf numFmtId="166" fontId="2" fillId="11" borderId="5" xfId="0" applyNumberFormat="1" applyFont="1" applyFill="1" applyBorder="1" applyAlignment="1" applyProtection="1">
      <alignment horizontal="right" vertical="justify"/>
    </xf>
    <xf numFmtId="166" fontId="2" fillId="0" borderId="5" xfId="0" applyNumberFormat="1" applyFont="1" applyFill="1" applyBorder="1" applyAlignment="1" applyProtection="1">
      <alignment horizontal="right" vertical="justify"/>
    </xf>
    <xf numFmtId="166" fontId="2" fillId="0" borderId="5" xfId="0" applyNumberFormat="1" applyFont="1" applyFill="1" applyBorder="1" applyAlignment="1" applyProtection="1">
      <alignment horizontal="right" vertical="justify"/>
      <protection locked="0"/>
    </xf>
    <xf numFmtId="166" fontId="2" fillId="7" borderId="5" xfId="0" applyNumberFormat="1" applyFont="1" applyFill="1" applyBorder="1" applyAlignment="1" applyProtection="1">
      <alignment horizontal="right" vertical="justify"/>
    </xf>
    <xf numFmtId="166" fontId="2" fillId="12" borderId="5" xfId="0" applyNumberFormat="1" applyFont="1" applyFill="1" applyBorder="1" applyAlignment="1" applyProtection="1">
      <alignment horizontal="right" vertical="justify"/>
    </xf>
    <xf numFmtId="165" fontId="13" fillId="12" borderId="6" xfId="0" applyNumberFormat="1" applyFont="1" applyFill="1" applyBorder="1" applyAlignment="1" applyProtection="1">
      <alignment horizontal="right" vertical="center"/>
    </xf>
    <xf numFmtId="0" fontId="0" fillId="6" borderId="5" xfId="0" applyFill="1" applyBorder="1" applyAlignment="1" applyProtection="1">
      <alignment horizontal="right" vertical="center" indent="1"/>
    </xf>
    <xf numFmtId="166" fontId="13" fillId="7" borderId="3" xfId="0" applyNumberFormat="1" applyFont="1" applyFill="1" applyBorder="1" applyAlignment="1" applyProtection="1">
      <alignment horizontal="right" vertical="justify"/>
    </xf>
    <xf numFmtId="165" fontId="2" fillId="12" borderId="3" xfId="0" applyNumberFormat="1" applyFont="1" applyFill="1" applyBorder="1" applyAlignment="1" applyProtection="1">
      <alignment horizontal="right" vertical="center"/>
    </xf>
    <xf numFmtId="166" fontId="2" fillId="7" borderId="3" xfId="0" applyNumberFormat="1" applyFont="1" applyFill="1" applyBorder="1" applyAlignment="1" applyProtection="1">
      <alignment horizontal="right" vertical="justify"/>
      <protection locked="0"/>
    </xf>
    <xf numFmtId="0" fontId="0" fillId="7" borderId="3" xfId="0" applyFill="1" applyBorder="1" applyProtection="1"/>
    <xf numFmtId="165" fontId="2" fillId="7" borderId="3" xfId="0" applyNumberFormat="1" applyFont="1" applyFill="1" applyBorder="1" applyProtection="1"/>
    <xf numFmtId="49" fontId="5" fillId="0" borderId="3" xfId="1" applyNumberFormat="1" applyFont="1" applyFill="1" applyBorder="1" applyAlignment="1" applyProtection="1">
      <alignment horizontal="left" vertical="center" indent="1"/>
    </xf>
    <xf numFmtId="166" fontId="5" fillId="0" borderId="3" xfId="0" applyNumberFormat="1" applyFont="1" applyBorder="1" applyAlignment="1" applyProtection="1">
      <alignment horizontal="right" vertical="justify"/>
    </xf>
    <xf numFmtId="49" fontId="2" fillId="7" borderId="2" xfId="0" applyNumberFormat="1" applyFont="1" applyFill="1" applyBorder="1" applyAlignment="1" applyProtection="1">
      <alignment horizontal="left" vertical="center" indent="1"/>
    </xf>
    <xf numFmtId="166" fontId="2" fillId="7" borderId="2" xfId="0" applyNumberFormat="1" applyFont="1" applyFill="1" applyBorder="1" applyAlignment="1" applyProtection="1">
      <alignment horizontal="right" vertical="justify"/>
    </xf>
    <xf numFmtId="166" fontId="13" fillId="0" borderId="3" xfId="0" applyNumberFormat="1" applyFont="1" applyFill="1" applyBorder="1" applyAlignment="1" applyProtection="1">
      <alignment horizontal="right" vertical="justify"/>
    </xf>
    <xf numFmtId="166" fontId="13" fillId="0" borderId="3" xfId="0" applyNumberFormat="1" applyFont="1" applyFill="1" applyBorder="1" applyAlignment="1" applyProtection="1">
      <alignment horizontal="right" vertical="justify"/>
      <protection locked="0"/>
    </xf>
    <xf numFmtId="166" fontId="13" fillId="0" borderId="3" xfId="0" applyNumberFormat="1" applyFont="1" applyBorder="1" applyAlignment="1" applyProtection="1">
      <alignment horizontal="right" vertical="justify"/>
    </xf>
    <xf numFmtId="166" fontId="13" fillId="0" borderId="5" xfId="0" applyNumberFormat="1" applyFont="1" applyBorder="1" applyAlignment="1" applyProtection="1">
      <alignment horizontal="right" vertical="justify"/>
    </xf>
    <xf numFmtId="49" fontId="5" fillId="2" borderId="3" xfId="1" applyNumberFormat="1" applyFont="1" applyFill="1" applyBorder="1" applyAlignment="1" applyProtection="1">
      <alignment horizontal="left" vertical="center" indent="1"/>
      <protection locked="0"/>
    </xf>
    <xf numFmtId="164" fontId="5" fillId="2" borderId="5" xfId="3" applyNumberFormat="1" applyFont="1" applyBorder="1" applyAlignment="1" applyProtection="1">
      <alignment horizontal="right" vertical="justify"/>
      <protection locked="0"/>
    </xf>
    <xf numFmtId="164" fontId="6" fillId="13" borderId="5" xfId="3" applyNumberFormat="1" applyFont="1" applyFill="1" applyBorder="1" applyAlignment="1" applyProtection="1">
      <alignment horizontal="right" vertical="justify"/>
      <protection locked="0"/>
    </xf>
    <xf numFmtId="39" fontId="13" fillId="13" borderId="3" xfId="3" applyNumberFormat="1" applyFont="1" applyFill="1" applyBorder="1" applyAlignment="1" applyProtection="1">
      <alignment horizontal="right" vertical="justify"/>
      <protection locked="0"/>
    </xf>
    <xf numFmtId="166" fontId="5" fillId="0" borderId="3" xfId="0" applyNumberFormat="1" applyFont="1" applyFill="1" applyBorder="1" applyAlignment="1" applyProtection="1">
      <alignment horizontal="right" vertical="justify"/>
    </xf>
    <xf numFmtId="14" fontId="2" fillId="0" borderId="9" xfId="1" applyNumberFormat="1" applyFill="1" applyBorder="1" applyAlignment="1" applyProtection="1">
      <alignment horizontal="center" vertical="center"/>
    </xf>
    <xf numFmtId="49" fontId="4" fillId="0" borderId="7" xfId="1" applyNumberFormat="1" applyFont="1" applyFill="1" applyBorder="1" applyAlignment="1" applyProtection="1">
      <alignment horizontal="center" vertical="center"/>
    </xf>
    <xf numFmtId="40" fontId="4" fillId="0" borderId="8" xfId="3" applyNumberFormat="1" applyFont="1" applyFill="1" applyBorder="1" applyAlignment="1" applyProtection="1">
      <alignment horizontal="right" vertical="justify"/>
    </xf>
    <xf numFmtId="40" fontId="4" fillId="0" borderId="15" xfId="3" applyNumberFormat="1" applyFont="1" applyFill="1" applyBorder="1" applyAlignment="1" applyProtection="1">
      <alignment horizontal="right" vertical="justify"/>
    </xf>
    <xf numFmtId="14" fontId="2" fillId="0" borderId="27" xfId="1" applyNumberForma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left" vertical="center" indent="1"/>
    </xf>
    <xf numFmtId="40" fontId="4" fillId="0" borderId="5" xfId="3" applyNumberFormat="1" applyFont="1" applyFill="1" applyBorder="1" applyAlignment="1" applyProtection="1">
      <alignment horizontal="right" vertical="justify"/>
    </xf>
    <xf numFmtId="40" fontId="4" fillId="0" borderId="21" xfId="3" applyNumberFormat="1" applyFont="1" applyFill="1" applyBorder="1" applyAlignment="1" applyProtection="1">
      <alignment horizontal="right" vertical="justify"/>
    </xf>
    <xf numFmtId="40" fontId="4" fillId="0" borderId="28" xfId="3" applyNumberFormat="1" applyFont="1" applyFill="1" applyBorder="1" applyAlignment="1" applyProtection="1">
      <alignment horizontal="right" vertical="justify"/>
    </xf>
    <xf numFmtId="14" fontId="2" fillId="0" borderId="26" xfId="1" applyNumberFormat="1" applyFill="1" applyBorder="1" applyAlignment="1" applyProtection="1">
      <alignment horizontal="center" vertical="center"/>
    </xf>
    <xf numFmtId="49" fontId="4" fillId="0" borderId="14" xfId="1" applyNumberFormat="1" applyFont="1" applyFill="1" applyBorder="1" applyAlignment="1" applyProtection="1">
      <alignment horizontal="left" vertical="center" indent="1"/>
    </xf>
    <xf numFmtId="167" fontId="4" fillId="0" borderId="3" xfId="3" applyNumberFormat="1" applyFont="1" applyFill="1" applyBorder="1" applyAlignment="1" applyProtection="1">
      <alignment horizontal="right" vertical="center"/>
    </xf>
    <xf numFmtId="167" fontId="4" fillId="0" borderId="13" xfId="3" applyNumberFormat="1" applyFont="1" applyFill="1" applyBorder="1" applyAlignment="1" applyProtection="1">
      <alignment horizontal="right" vertical="center"/>
    </xf>
    <xf numFmtId="167" fontId="4" fillId="0" borderId="20" xfId="3" applyNumberFormat="1" applyFont="1" applyFill="1" applyBorder="1" applyAlignment="1" applyProtection="1">
      <alignment horizontal="right" vertical="center"/>
    </xf>
    <xf numFmtId="49" fontId="5" fillId="0" borderId="14" xfId="1" applyNumberFormat="1" applyFont="1" applyFill="1" applyBorder="1" applyAlignment="1" applyProtection="1">
      <alignment horizontal="left" vertical="center" indent="1"/>
    </xf>
    <xf numFmtId="167" fontId="4" fillId="0" borderId="3" xfId="3" applyNumberFormat="1" applyFont="1" applyFill="1" applyBorder="1" applyAlignment="1" applyProtection="1">
      <alignment horizontal="right" vertical="center"/>
      <protection locked="0"/>
    </xf>
    <xf numFmtId="167" fontId="4" fillId="0" borderId="13" xfId="3" applyNumberFormat="1" applyFont="1" applyFill="1" applyBorder="1" applyAlignment="1" applyProtection="1">
      <alignment horizontal="right" vertical="center"/>
      <protection locked="0"/>
    </xf>
    <xf numFmtId="49" fontId="8" fillId="0" borderId="14" xfId="1" applyNumberFormat="1" applyFont="1" applyFill="1" applyBorder="1" applyAlignment="1" applyProtection="1">
      <alignment horizontal="left" vertical="center" indent="1"/>
    </xf>
    <xf numFmtId="167" fontId="8" fillId="0" borderId="3" xfId="3" applyNumberFormat="1" applyFont="1" applyFill="1" applyBorder="1" applyAlignment="1" applyProtection="1">
      <alignment horizontal="right" vertical="center"/>
    </xf>
    <xf numFmtId="167" fontId="8" fillId="0" borderId="3" xfId="3" applyNumberFormat="1" applyFont="1" applyFill="1" applyBorder="1" applyAlignment="1" applyProtection="1">
      <alignment horizontal="right" vertical="center"/>
      <protection locked="0"/>
    </xf>
    <xf numFmtId="167" fontId="8" fillId="0" borderId="13" xfId="3" applyNumberFormat="1" applyFont="1" applyFill="1" applyBorder="1" applyAlignment="1" applyProtection="1">
      <alignment horizontal="right" vertical="center"/>
      <protection locked="0"/>
    </xf>
    <xf numFmtId="167" fontId="8" fillId="0" borderId="20" xfId="3" applyNumberFormat="1" applyFont="1" applyFill="1" applyBorder="1" applyAlignment="1" applyProtection="1">
      <alignment horizontal="right" vertical="center"/>
    </xf>
    <xf numFmtId="14" fontId="2" fillId="0" borderId="25" xfId="1" applyNumberFormat="1" applyFill="1" applyBorder="1" applyAlignment="1" applyProtection="1">
      <alignment horizontal="center" vertical="center"/>
    </xf>
    <xf numFmtId="49" fontId="5" fillId="0" borderId="23" xfId="1" applyNumberFormat="1" applyFont="1" applyFill="1" applyBorder="1" applyAlignment="1" applyProtection="1">
      <alignment horizontal="left" vertical="center" indent="1"/>
    </xf>
    <xf numFmtId="167" fontId="4" fillId="0" borderId="6" xfId="3" applyNumberFormat="1" applyFont="1" applyFill="1" applyBorder="1" applyAlignment="1" applyProtection="1">
      <alignment horizontal="right" vertical="center"/>
    </xf>
    <xf numFmtId="167" fontId="4" fillId="0" borderId="22" xfId="3" applyNumberFormat="1" applyFont="1" applyFill="1" applyBorder="1" applyAlignment="1" applyProtection="1">
      <alignment horizontal="right" vertical="center"/>
    </xf>
    <xf numFmtId="167" fontId="4" fillId="0" borderId="29" xfId="3" applyNumberFormat="1" applyFont="1" applyFill="1" applyBorder="1" applyAlignment="1" applyProtection="1">
      <alignment horizontal="right" vertical="center"/>
    </xf>
    <xf numFmtId="49" fontId="4" fillId="0" borderId="10" xfId="1" applyNumberFormat="1" applyFont="1" applyFill="1" applyBorder="1" applyAlignment="1" applyProtection="1">
      <alignment horizontal="left" vertical="center" indent="1"/>
    </xf>
    <xf numFmtId="167" fontId="4" fillId="0" borderId="1" xfId="3" applyNumberFormat="1" applyFont="1" applyFill="1" applyBorder="1" applyAlignment="1" applyProtection="1">
      <alignment horizontal="right" vertical="center"/>
    </xf>
    <xf numFmtId="14" fontId="2" fillId="0" borderId="2" xfId="1" applyNumberFormat="1" applyFill="1" applyBorder="1" applyAlignment="1" applyProtection="1">
      <alignment horizontal="center" vertical="center"/>
    </xf>
    <xf numFmtId="14" fontId="2" fillId="0" borderId="5" xfId="1" applyNumberFormat="1" applyFill="1" applyBorder="1" applyAlignment="1" applyProtection="1">
      <alignment horizontal="center" vertical="center"/>
    </xf>
    <xf numFmtId="14" fontId="2" fillId="0" borderId="4" xfId="1" applyNumberFormat="1" applyFill="1" applyBorder="1" applyAlignment="1" applyProtection="1">
      <alignment horizontal="center" vertical="center"/>
    </xf>
    <xf numFmtId="40" fontId="4" fillId="0" borderId="3" xfId="3" applyNumberFormat="1" applyFont="1" applyFill="1" applyBorder="1" applyAlignment="1" applyProtection="1">
      <alignment horizontal="right" vertical="justify"/>
    </xf>
    <xf numFmtId="49" fontId="4" fillId="0" borderId="11" xfId="1" applyNumberFormat="1" applyFont="1" applyFill="1" applyBorder="1" applyAlignment="1" applyProtection="1">
      <alignment horizontal="left" vertical="center" indent="1"/>
    </xf>
    <xf numFmtId="40" fontId="4" fillId="0" borderId="7" xfId="3" applyNumberFormat="1" applyFont="1" applyFill="1" applyBorder="1" applyAlignment="1" applyProtection="1">
      <alignment horizontal="right" vertical="justify"/>
    </xf>
    <xf numFmtId="40" fontId="4" fillId="0" borderId="19" xfId="3" applyNumberFormat="1" applyFont="1" applyFill="1" applyBorder="1" applyAlignment="1" applyProtection="1">
      <alignment horizontal="right" vertical="justify"/>
    </xf>
    <xf numFmtId="40" fontId="4" fillId="0" borderId="3" xfId="3" applyNumberFormat="1" applyFont="1" applyFill="1" applyBorder="1" applyAlignment="1" applyProtection="1">
      <alignment horizontal="right" vertical="justify"/>
      <protection locked="0"/>
    </xf>
    <xf numFmtId="40" fontId="4" fillId="0" borderId="20" xfId="3" applyNumberFormat="1" applyFont="1" applyFill="1" applyBorder="1" applyAlignment="1" applyProtection="1">
      <alignment horizontal="right" vertical="justify"/>
    </xf>
    <xf numFmtId="14" fontId="2" fillId="0" borderId="31" xfId="1" applyNumberFormat="1" applyFill="1" applyBorder="1" applyAlignment="1" applyProtection="1">
      <alignment horizontal="center" vertical="center"/>
    </xf>
    <xf numFmtId="40" fontId="4" fillId="0" borderId="13" xfId="3" applyNumberFormat="1" applyFont="1" applyFill="1" applyBorder="1" applyAlignment="1" applyProtection="1">
      <alignment horizontal="right" vertical="justify"/>
    </xf>
    <xf numFmtId="40" fontId="4" fillId="0" borderId="30" xfId="3" applyNumberFormat="1" applyFont="1" applyFill="1" applyBorder="1" applyAlignment="1" applyProtection="1">
      <alignment horizontal="right" vertical="justify"/>
    </xf>
    <xf numFmtId="40" fontId="4" fillId="0" borderId="6" xfId="3" applyNumberFormat="1" applyFont="1" applyFill="1" applyBorder="1" applyAlignment="1" applyProtection="1">
      <alignment horizontal="right" vertical="justify"/>
    </xf>
    <xf numFmtId="164" fontId="4" fillId="0" borderId="1" xfId="3" applyNumberFormat="1" applyFont="1" applyFill="1" applyBorder="1" applyAlignment="1" applyProtection="1">
      <alignment horizontal="right" vertical="justify"/>
    </xf>
    <xf numFmtId="40" fontId="4" fillId="0" borderId="16" xfId="3" applyNumberFormat="1" applyFont="1" applyFill="1" applyBorder="1" applyAlignment="1" applyProtection="1">
      <alignment horizontal="right" vertical="justify"/>
    </xf>
    <xf numFmtId="14" fontId="2" fillId="0" borderId="0" xfId="1" applyNumberFormat="1" applyFill="1" applyBorder="1" applyAlignment="1">
      <alignment horizontal="center" vertical="center"/>
    </xf>
    <xf numFmtId="49" fontId="2" fillId="0" borderId="0" xfId="1" applyNumberFormat="1" applyFill="1" applyBorder="1" applyAlignment="1">
      <alignment horizontal="left" vertical="center" indent="1"/>
    </xf>
    <xf numFmtId="40" fontId="4" fillId="0" borderId="0" xfId="3" applyNumberFormat="1" applyFont="1" applyFill="1" applyBorder="1" applyAlignment="1">
      <alignment horizontal="right" vertical="justify"/>
    </xf>
    <xf numFmtId="165" fontId="2" fillId="0" borderId="0" xfId="3" applyNumberFormat="1" applyFont="1" applyFill="1"/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colors>
    <mruColors>
      <color rgb="FFFF6600"/>
      <color rgb="FFFFFFCC"/>
      <color rgb="FFFDE6D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O204"/>
  <sheetViews>
    <sheetView zoomScale="75" zoomScaleNormal="75" zoomScaleSheetLayoutView="75" workbookViewId="0">
      <pane ySplit="1" topLeftCell="A17" activePane="bottomLeft" state="frozen"/>
      <selection activeCell="D41" sqref="D41"/>
      <selection pane="bottomLeft" activeCell="M57" sqref="M57"/>
    </sheetView>
  </sheetViews>
  <sheetFormatPr baseColWidth="10" defaultRowHeight="12.75" x14ac:dyDescent="0.2"/>
  <cols>
    <col min="1" max="1" width="8.7109375" customWidth="1"/>
    <col min="2" max="2" width="53.7109375" customWidth="1"/>
    <col min="3" max="14" width="12.7109375" style="1" customWidth="1"/>
    <col min="15" max="15" width="15.7109375" style="1" customWidth="1"/>
  </cols>
  <sheetData>
    <row r="1" spans="1:15" ht="17.25" thickTop="1" thickBot="1" x14ac:dyDescent="0.25">
      <c r="A1" s="24" t="s">
        <v>0</v>
      </c>
      <c r="B1" s="20" t="s">
        <v>57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1" t="s">
        <v>11</v>
      </c>
      <c r="N1" s="21" t="s">
        <v>12</v>
      </c>
      <c r="O1" s="21" t="s">
        <v>13</v>
      </c>
    </row>
    <row r="2" spans="1:15" ht="15" customHeight="1" thickTop="1" x14ac:dyDescent="0.2">
      <c r="A2" s="25">
        <v>30</v>
      </c>
      <c r="B2" s="2"/>
      <c r="C2" s="13">
        <v>30</v>
      </c>
      <c r="D2" s="13">
        <v>30</v>
      </c>
      <c r="E2" s="13">
        <v>30</v>
      </c>
      <c r="F2" s="13">
        <v>30</v>
      </c>
      <c r="G2" s="13">
        <v>30</v>
      </c>
      <c r="H2" s="13">
        <v>30</v>
      </c>
      <c r="I2" s="13">
        <v>30</v>
      </c>
      <c r="J2" s="13">
        <v>30</v>
      </c>
      <c r="K2" s="13">
        <v>30</v>
      </c>
      <c r="L2" s="13">
        <v>30</v>
      </c>
      <c r="M2" s="13">
        <v>30</v>
      </c>
      <c r="N2" s="13">
        <v>30</v>
      </c>
      <c r="O2" s="26">
        <f t="shared" ref="O2:O9" si="0">SUM(C2:N2)</f>
        <v>360</v>
      </c>
    </row>
    <row r="3" spans="1:15" ht="15" customHeight="1" x14ac:dyDescent="0.2">
      <c r="A3" s="25">
        <v>30</v>
      </c>
      <c r="B3" s="2"/>
      <c r="C3" s="36">
        <v>30</v>
      </c>
      <c r="D3" s="36">
        <v>30</v>
      </c>
      <c r="E3" s="36">
        <v>30</v>
      </c>
      <c r="F3" s="36">
        <v>30</v>
      </c>
      <c r="G3" s="36">
        <v>30</v>
      </c>
      <c r="H3" s="36">
        <v>30</v>
      </c>
      <c r="I3" s="36">
        <v>30</v>
      </c>
      <c r="J3" s="36">
        <v>30</v>
      </c>
      <c r="K3" s="36">
        <v>30</v>
      </c>
      <c r="L3" s="13">
        <v>30</v>
      </c>
      <c r="M3" s="13">
        <v>30</v>
      </c>
      <c r="N3" s="13">
        <v>30</v>
      </c>
      <c r="O3" s="26">
        <f t="shared" si="0"/>
        <v>360</v>
      </c>
    </row>
    <row r="4" spans="1:15" ht="15" customHeight="1" x14ac:dyDescent="0.2">
      <c r="A4" s="231"/>
      <c r="B4" s="232"/>
      <c r="C4" s="233"/>
      <c r="D4" s="233"/>
      <c r="E4" s="233"/>
      <c r="F4" s="233"/>
      <c r="G4" s="233"/>
      <c r="H4" s="233">
        <v>30</v>
      </c>
      <c r="I4" s="233">
        <v>30</v>
      </c>
      <c r="J4" s="233">
        <v>60</v>
      </c>
      <c r="K4" s="233">
        <v>0</v>
      </c>
      <c r="L4" s="233"/>
      <c r="M4" s="233"/>
      <c r="N4" s="233"/>
      <c r="O4" s="26">
        <f t="shared" si="0"/>
        <v>120</v>
      </c>
    </row>
    <row r="5" spans="1:15" ht="15" customHeight="1" x14ac:dyDescent="0.2">
      <c r="A5" s="231"/>
      <c r="B5" s="232"/>
      <c r="C5" s="233"/>
      <c r="D5" s="13"/>
      <c r="E5" s="13"/>
      <c r="F5" s="13"/>
      <c r="G5" s="13"/>
      <c r="H5" s="13"/>
      <c r="I5" s="36"/>
      <c r="J5" s="36"/>
      <c r="K5" s="36">
        <v>0</v>
      </c>
      <c r="L5" s="13">
        <v>0</v>
      </c>
      <c r="M5" s="13">
        <v>0</v>
      </c>
      <c r="N5" s="13">
        <v>0</v>
      </c>
      <c r="O5" s="26">
        <f t="shared" si="0"/>
        <v>0</v>
      </c>
    </row>
    <row r="6" spans="1:15" ht="15" customHeight="1" x14ac:dyDescent="0.2">
      <c r="A6" s="25">
        <v>30</v>
      </c>
      <c r="B6" s="2"/>
      <c r="C6" s="13">
        <v>30</v>
      </c>
      <c r="D6" s="36">
        <v>30</v>
      </c>
      <c r="E6" s="36">
        <v>30</v>
      </c>
      <c r="F6" s="36">
        <v>30</v>
      </c>
      <c r="G6" s="36">
        <v>30</v>
      </c>
      <c r="H6" s="36">
        <v>30</v>
      </c>
      <c r="I6" s="13">
        <v>30</v>
      </c>
      <c r="J6" s="13">
        <v>30</v>
      </c>
      <c r="K6" s="13">
        <v>30</v>
      </c>
      <c r="L6" s="13">
        <v>30</v>
      </c>
      <c r="M6" s="13"/>
      <c r="N6" s="13">
        <v>30</v>
      </c>
      <c r="O6" s="26">
        <f t="shared" si="0"/>
        <v>330</v>
      </c>
    </row>
    <row r="7" spans="1:15" ht="15" customHeight="1" x14ac:dyDescent="0.2">
      <c r="A7" s="17">
        <v>30</v>
      </c>
      <c r="B7" s="2"/>
      <c r="C7" s="36">
        <v>30</v>
      </c>
      <c r="D7" s="36">
        <v>30</v>
      </c>
      <c r="E7" s="13">
        <v>30</v>
      </c>
      <c r="F7" s="13">
        <v>30</v>
      </c>
      <c r="G7" s="13">
        <v>30</v>
      </c>
      <c r="H7" s="13">
        <v>30</v>
      </c>
      <c r="I7" s="13">
        <v>30</v>
      </c>
      <c r="J7" s="13"/>
      <c r="K7" s="13"/>
      <c r="L7" s="13">
        <v>30</v>
      </c>
      <c r="M7" s="13">
        <v>60</v>
      </c>
      <c r="N7" s="13">
        <v>60</v>
      </c>
      <c r="O7" s="26">
        <f t="shared" si="0"/>
        <v>360</v>
      </c>
    </row>
    <row r="8" spans="1:15" ht="15" customHeight="1" x14ac:dyDescent="0.2">
      <c r="A8" s="231"/>
      <c r="B8" s="232"/>
      <c r="C8" s="233"/>
      <c r="D8" s="233"/>
      <c r="E8" s="13"/>
      <c r="F8" s="13"/>
      <c r="G8" s="13"/>
      <c r="H8" s="13"/>
      <c r="I8" s="13"/>
      <c r="J8" s="13"/>
      <c r="K8" s="13">
        <v>0</v>
      </c>
      <c r="L8" s="13">
        <v>0</v>
      </c>
      <c r="M8" s="13">
        <v>0</v>
      </c>
      <c r="N8" s="13">
        <v>0</v>
      </c>
      <c r="O8" s="26">
        <f t="shared" si="0"/>
        <v>0</v>
      </c>
    </row>
    <row r="9" spans="1:15" ht="15" customHeight="1" x14ac:dyDescent="0.2">
      <c r="A9" s="231"/>
      <c r="B9" s="232"/>
      <c r="C9" s="233">
        <v>0</v>
      </c>
      <c r="D9" s="233">
        <v>30</v>
      </c>
      <c r="E9" s="233"/>
      <c r="F9" s="233">
        <v>60</v>
      </c>
      <c r="G9" s="233"/>
      <c r="H9" s="13"/>
      <c r="I9" s="36"/>
      <c r="J9" s="36"/>
      <c r="K9" s="36">
        <v>0</v>
      </c>
      <c r="L9" s="36">
        <v>0</v>
      </c>
      <c r="M9" s="13">
        <v>0</v>
      </c>
      <c r="N9" s="13">
        <v>0</v>
      </c>
      <c r="O9" s="26">
        <f t="shared" si="0"/>
        <v>90</v>
      </c>
    </row>
    <row r="10" spans="1:15" ht="15" customHeight="1" x14ac:dyDescent="0.2">
      <c r="A10" s="25">
        <v>10</v>
      </c>
      <c r="B10" s="2"/>
      <c r="C10" s="36">
        <v>10</v>
      </c>
      <c r="D10" s="13">
        <v>10</v>
      </c>
      <c r="E10" s="36">
        <v>10</v>
      </c>
      <c r="F10" s="36">
        <v>10</v>
      </c>
      <c r="G10" s="36">
        <v>10</v>
      </c>
      <c r="H10" s="36">
        <v>10</v>
      </c>
      <c r="I10" s="13">
        <v>10</v>
      </c>
      <c r="J10" s="13">
        <v>10</v>
      </c>
      <c r="K10" s="13">
        <v>10</v>
      </c>
      <c r="L10" s="13">
        <v>10</v>
      </c>
      <c r="M10" s="13">
        <v>10</v>
      </c>
      <c r="N10" s="13">
        <v>10</v>
      </c>
      <c r="O10" s="26">
        <f t="shared" ref="O10:O48" si="1">SUM(C10:N10)</f>
        <v>120</v>
      </c>
    </row>
    <row r="11" spans="1:15" ht="15" customHeight="1" x14ac:dyDescent="0.2">
      <c r="A11" s="231"/>
      <c r="B11" s="232"/>
      <c r="C11" s="233"/>
      <c r="D11" s="233">
        <v>95</v>
      </c>
      <c r="E11" s="233">
        <v>30</v>
      </c>
      <c r="F11" s="233">
        <v>0</v>
      </c>
      <c r="G11" s="13"/>
      <c r="H11" s="13"/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6">
        <f t="shared" si="1"/>
        <v>125</v>
      </c>
    </row>
    <row r="12" spans="1:15" ht="15" customHeight="1" x14ac:dyDescent="0.2">
      <c r="A12" s="231"/>
      <c r="B12" s="232"/>
      <c r="C12" s="233"/>
      <c r="D12" s="233"/>
      <c r="E12" s="233"/>
      <c r="F12" s="233"/>
      <c r="G12" s="233"/>
      <c r="H12" s="233" t="s">
        <v>78</v>
      </c>
      <c r="I12" s="233"/>
      <c r="J12" s="233"/>
      <c r="K12" s="233"/>
      <c r="L12" s="13">
        <v>0</v>
      </c>
      <c r="M12" s="13">
        <v>0</v>
      </c>
      <c r="N12" s="13">
        <v>0</v>
      </c>
      <c r="O12" s="26">
        <f t="shared" si="1"/>
        <v>0</v>
      </c>
    </row>
    <row r="13" spans="1:15" ht="15" customHeight="1" x14ac:dyDescent="0.2">
      <c r="A13" s="25">
        <v>30</v>
      </c>
      <c r="B13" s="2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30</v>
      </c>
      <c r="M13" s="13">
        <v>30</v>
      </c>
      <c r="N13" s="13">
        <v>30</v>
      </c>
      <c r="O13" s="26">
        <f t="shared" si="1"/>
        <v>90</v>
      </c>
    </row>
    <row r="14" spans="1:15" ht="15" customHeight="1" x14ac:dyDescent="0.2">
      <c r="A14" s="25">
        <v>30</v>
      </c>
      <c r="B14" s="2"/>
      <c r="C14" s="13">
        <v>0</v>
      </c>
      <c r="D14" s="36">
        <v>0</v>
      </c>
      <c r="E14" s="36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6">
        <f t="shared" si="1"/>
        <v>0</v>
      </c>
    </row>
    <row r="15" spans="1:15" ht="15" customHeight="1" x14ac:dyDescent="0.2">
      <c r="A15" s="231"/>
      <c r="B15" s="232"/>
      <c r="C15" s="233"/>
      <c r="D15" s="233"/>
      <c r="E15" s="233"/>
      <c r="F15" s="233"/>
      <c r="G15" s="233"/>
      <c r="H15" s="233">
        <v>50</v>
      </c>
      <c r="I15" s="233"/>
      <c r="J15" s="233"/>
      <c r="K15" s="233"/>
      <c r="L15" s="13">
        <v>0</v>
      </c>
      <c r="M15" s="13">
        <v>0</v>
      </c>
      <c r="N15" s="13">
        <v>0</v>
      </c>
      <c r="O15" s="26">
        <f t="shared" si="1"/>
        <v>50</v>
      </c>
    </row>
    <row r="16" spans="1:15" ht="15" customHeight="1" x14ac:dyDescent="0.2">
      <c r="A16" s="231"/>
      <c r="B16" s="232"/>
      <c r="C16" s="233"/>
      <c r="D16" s="233"/>
      <c r="E16" s="233"/>
      <c r="F16" s="13"/>
      <c r="G16" s="13"/>
      <c r="H16" s="13"/>
      <c r="I16" s="13"/>
      <c r="J16" s="13"/>
      <c r="K16" s="13">
        <v>0</v>
      </c>
      <c r="L16" s="13">
        <v>0</v>
      </c>
      <c r="M16" s="13">
        <v>0</v>
      </c>
      <c r="N16" s="13">
        <v>0</v>
      </c>
      <c r="O16" s="26">
        <f t="shared" si="1"/>
        <v>0</v>
      </c>
    </row>
    <row r="17" spans="1:15" ht="15" customHeight="1" x14ac:dyDescent="0.2">
      <c r="A17" s="25">
        <v>30</v>
      </c>
      <c r="B17" s="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>
        <v>30</v>
      </c>
      <c r="N17" s="13">
        <v>30</v>
      </c>
      <c r="O17" s="26">
        <f t="shared" si="1"/>
        <v>60</v>
      </c>
    </row>
    <row r="18" spans="1:15" ht="15" customHeight="1" x14ac:dyDescent="0.2">
      <c r="A18" s="25">
        <v>30</v>
      </c>
      <c r="B18" s="2"/>
      <c r="C18" s="13">
        <v>30</v>
      </c>
      <c r="D18" s="13">
        <v>30</v>
      </c>
      <c r="E18" s="13">
        <v>30</v>
      </c>
      <c r="F18" s="13">
        <v>30</v>
      </c>
      <c r="G18" s="13">
        <v>30</v>
      </c>
      <c r="H18" s="13">
        <v>30</v>
      </c>
      <c r="I18" s="13">
        <v>30</v>
      </c>
      <c r="J18" s="13">
        <v>30</v>
      </c>
      <c r="K18" s="13">
        <v>30</v>
      </c>
      <c r="L18" s="13">
        <v>30</v>
      </c>
      <c r="M18" s="13">
        <v>30</v>
      </c>
      <c r="N18" s="270">
        <v>90</v>
      </c>
      <c r="O18" s="26">
        <f t="shared" si="1"/>
        <v>420</v>
      </c>
    </row>
    <row r="19" spans="1:15" ht="15" customHeight="1" x14ac:dyDescent="0.2">
      <c r="A19" s="25"/>
      <c r="B19" s="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6">
        <f t="shared" si="1"/>
        <v>0</v>
      </c>
    </row>
    <row r="20" spans="1:15" ht="15" customHeight="1" x14ac:dyDescent="0.2">
      <c r="A20" s="25"/>
      <c r="B20" s="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6">
        <f t="shared" si="1"/>
        <v>0</v>
      </c>
    </row>
    <row r="21" spans="1:15" ht="15" customHeight="1" x14ac:dyDescent="0.2">
      <c r="A21" s="25"/>
      <c r="B21" s="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6">
        <f t="shared" si="1"/>
        <v>0</v>
      </c>
    </row>
    <row r="22" spans="1:15" ht="15" customHeight="1" x14ac:dyDescent="0.2">
      <c r="A22" s="25"/>
      <c r="B22" s="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6">
        <f t="shared" si="1"/>
        <v>0</v>
      </c>
    </row>
    <row r="23" spans="1:15" ht="15" customHeight="1" x14ac:dyDescent="0.2">
      <c r="A23" s="25"/>
      <c r="B23" s="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6">
        <f t="shared" si="1"/>
        <v>0</v>
      </c>
    </row>
    <row r="24" spans="1:15" ht="15" customHeight="1" x14ac:dyDescent="0.2">
      <c r="A24" s="25"/>
      <c r="B24" s="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6">
        <f t="shared" si="1"/>
        <v>0</v>
      </c>
    </row>
    <row r="25" spans="1:15" ht="15" customHeight="1" x14ac:dyDescent="0.2">
      <c r="A25" s="25"/>
      <c r="B25" s="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6">
        <f t="shared" si="1"/>
        <v>0</v>
      </c>
    </row>
    <row r="26" spans="1:15" ht="15" customHeight="1" x14ac:dyDescent="0.2">
      <c r="A26" s="25"/>
      <c r="B26" s="2"/>
      <c r="C26" s="13"/>
      <c r="D26" s="13"/>
      <c r="E26" s="13"/>
      <c r="F26" s="13">
        <v>35</v>
      </c>
      <c r="G26" s="13"/>
      <c r="H26" s="13"/>
      <c r="I26" s="13"/>
      <c r="J26" s="13">
        <v>35</v>
      </c>
      <c r="K26" s="13"/>
      <c r="L26" s="13"/>
      <c r="N26" s="13"/>
      <c r="O26" s="26">
        <f t="shared" si="1"/>
        <v>70</v>
      </c>
    </row>
    <row r="27" spans="1:15" ht="15" customHeight="1" x14ac:dyDescent="0.2">
      <c r="A27" s="25"/>
      <c r="B27" s="2"/>
      <c r="C27" s="13"/>
      <c r="D27" s="13"/>
      <c r="E27" s="13"/>
      <c r="F27" s="13"/>
      <c r="G27" s="13">
        <v>30</v>
      </c>
      <c r="H27" s="13"/>
      <c r="I27" s="13"/>
      <c r="J27" s="13"/>
      <c r="K27" s="13"/>
      <c r="L27" s="13"/>
      <c r="M27" s="13"/>
      <c r="N27" s="13"/>
      <c r="O27" s="26">
        <f t="shared" si="1"/>
        <v>30</v>
      </c>
    </row>
    <row r="28" spans="1:15" ht="15" customHeight="1" x14ac:dyDescent="0.2">
      <c r="A28" s="25"/>
      <c r="B28" s="2"/>
      <c r="C28" s="13"/>
      <c r="D28" s="13"/>
      <c r="E28" s="13"/>
      <c r="F28" s="13"/>
      <c r="G28" s="13"/>
      <c r="H28" s="13">
        <v>30</v>
      </c>
      <c r="I28" s="13"/>
      <c r="J28" s="13"/>
      <c r="K28" s="13"/>
      <c r="L28" s="13"/>
      <c r="M28" s="13"/>
      <c r="N28" s="13"/>
      <c r="O28" s="26">
        <f t="shared" si="1"/>
        <v>30</v>
      </c>
    </row>
    <row r="29" spans="1:15" ht="15" customHeight="1" x14ac:dyDescent="0.2">
      <c r="A29" s="25"/>
      <c r="B29" s="2"/>
      <c r="C29" s="13"/>
      <c r="D29" s="13"/>
      <c r="E29" s="13"/>
      <c r="F29" s="13"/>
      <c r="G29" s="13"/>
      <c r="H29" s="13"/>
      <c r="I29" s="13">
        <v>35</v>
      </c>
      <c r="J29" s="13"/>
      <c r="K29" s="13"/>
      <c r="L29" s="13"/>
      <c r="M29" s="13"/>
      <c r="N29" s="13"/>
      <c r="O29" s="26">
        <f t="shared" si="1"/>
        <v>35</v>
      </c>
    </row>
    <row r="30" spans="1:15" ht="15" customHeight="1" x14ac:dyDescent="0.2">
      <c r="A30" s="25"/>
      <c r="B30" s="2"/>
      <c r="C30" s="13"/>
      <c r="D30" s="13"/>
      <c r="E30" s="13"/>
      <c r="F30" s="13"/>
      <c r="G30" s="13"/>
      <c r="H30" s="13"/>
      <c r="I30" s="13"/>
      <c r="J30" s="13">
        <v>60</v>
      </c>
      <c r="K30" s="13"/>
      <c r="L30" s="13"/>
      <c r="N30" s="13"/>
      <c r="O30" s="26">
        <f t="shared" si="1"/>
        <v>60</v>
      </c>
    </row>
    <row r="31" spans="1:15" ht="15" customHeight="1" x14ac:dyDescent="0.2">
      <c r="A31" s="25"/>
      <c r="B31" s="2"/>
      <c r="C31" s="13"/>
      <c r="D31" s="13"/>
      <c r="E31" s="13"/>
      <c r="F31" s="13"/>
      <c r="G31" s="13"/>
      <c r="H31" s="13"/>
      <c r="I31" s="13"/>
      <c r="J31" s="13"/>
      <c r="K31" s="13">
        <v>30</v>
      </c>
      <c r="L31" s="13">
        <v>30</v>
      </c>
      <c r="M31" s="13"/>
      <c r="N31" s="13"/>
      <c r="O31" s="26">
        <f t="shared" si="1"/>
        <v>60</v>
      </c>
    </row>
    <row r="32" spans="1:15" ht="15" customHeight="1" x14ac:dyDescent="0.2">
      <c r="A32" s="25"/>
      <c r="B32" s="2"/>
      <c r="C32" s="13"/>
      <c r="D32" s="13"/>
      <c r="E32" s="13"/>
      <c r="F32" s="13"/>
      <c r="G32" s="13"/>
      <c r="H32" s="13"/>
      <c r="I32" s="13"/>
      <c r="J32" s="13"/>
      <c r="K32" s="13">
        <v>15</v>
      </c>
      <c r="L32" s="13"/>
      <c r="M32" s="13"/>
      <c r="N32" s="13"/>
      <c r="O32" s="26">
        <f t="shared" si="1"/>
        <v>15</v>
      </c>
    </row>
    <row r="33" spans="1:15" ht="15" customHeight="1" x14ac:dyDescent="0.2">
      <c r="A33" s="25"/>
      <c r="B33" s="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26">
        <f t="shared" si="1"/>
        <v>0</v>
      </c>
    </row>
    <row r="34" spans="1:15" ht="15" customHeight="1" x14ac:dyDescent="0.2">
      <c r="A34" s="25"/>
      <c r="B34" s="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26">
        <f t="shared" si="1"/>
        <v>0</v>
      </c>
    </row>
    <row r="35" spans="1:15" ht="15" customHeight="1" x14ac:dyDescent="0.2">
      <c r="A35" s="25"/>
      <c r="B35" s="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26">
        <f t="shared" si="1"/>
        <v>0</v>
      </c>
    </row>
    <row r="36" spans="1:15" ht="15" customHeight="1" x14ac:dyDescent="0.2">
      <c r="A36" s="25"/>
      <c r="B36" s="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6">
        <f t="shared" si="1"/>
        <v>0</v>
      </c>
    </row>
    <row r="37" spans="1:15" ht="15" customHeight="1" x14ac:dyDescent="0.2">
      <c r="A37" s="25"/>
      <c r="B37" s="26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70">
        <v>90</v>
      </c>
      <c r="N37" s="13"/>
      <c r="O37" s="26">
        <f t="shared" si="1"/>
        <v>90</v>
      </c>
    </row>
    <row r="38" spans="1:15" ht="15" customHeight="1" x14ac:dyDescent="0.2">
      <c r="A38" s="25"/>
      <c r="B38" s="26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70">
        <v>90</v>
      </c>
      <c r="N38" s="13"/>
      <c r="O38" s="26">
        <f t="shared" si="1"/>
        <v>90</v>
      </c>
    </row>
    <row r="39" spans="1:15" ht="15" customHeight="1" x14ac:dyDescent="0.2">
      <c r="A39" s="25"/>
      <c r="B39" s="26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270">
        <v>90</v>
      </c>
      <c r="O39" s="26">
        <f t="shared" si="1"/>
        <v>90</v>
      </c>
    </row>
    <row r="40" spans="1:15" ht="15" customHeight="1" x14ac:dyDescent="0.2">
      <c r="A40" s="25"/>
      <c r="B40" s="26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70">
        <v>90</v>
      </c>
      <c r="O40" s="26">
        <f t="shared" si="1"/>
        <v>90</v>
      </c>
    </row>
    <row r="41" spans="1:15" ht="15" customHeight="1" x14ac:dyDescent="0.2">
      <c r="A41" s="25"/>
      <c r="B41" s="26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270">
        <v>90</v>
      </c>
      <c r="O41" s="26">
        <f t="shared" si="1"/>
        <v>90</v>
      </c>
    </row>
    <row r="42" spans="1:15" ht="15" customHeight="1" x14ac:dyDescent="0.2">
      <c r="A42" s="25"/>
      <c r="B42" s="26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70">
        <v>90</v>
      </c>
      <c r="O42" s="26">
        <f t="shared" si="1"/>
        <v>90</v>
      </c>
    </row>
    <row r="43" spans="1:15" ht="15" customHeight="1" x14ac:dyDescent="0.2">
      <c r="A43" s="25"/>
      <c r="B43" s="26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270">
        <v>90</v>
      </c>
      <c r="O43" s="26">
        <f t="shared" si="1"/>
        <v>90</v>
      </c>
    </row>
    <row r="44" spans="1:15" ht="15" customHeight="1" x14ac:dyDescent="0.2">
      <c r="A44" s="25"/>
      <c r="B44" s="26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270">
        <v>90</v>
      </c>
      <c r="O44" s="26">
        <f t="shared" si="1"/>
        <v>90</v>
      </c>
    </row>
    <row r="45" spans="1:15" ht="15" customHeight="1" x14ac:dyDescent="0.2">
      <c r="A45" s="25"/>
      <c r="B45" s="269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270"/>
      <c r="O45" s="26">
        <f t="shared" si="1"/>
        <v>0</v>
      </c>
    </row>
    <row r="46" spans="1:15" ht="15" customHeight="1" x14ac:dyDescent="0.2">
      <c r="A46" s="25"/>
      <c r="B46" s="269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270"/>
      <c r="O46" s="26">
        <f t="shared" si="1"/>
        <v>0</v>
      </c>
    </row>
    <row r="47" spans="1:15" ht="15" customHeight="1" x14ac:dyDescent="0.2">
      <c r="A47" s="25"/>
      <c r="B47" s="269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270"/>
      <c r="O47" s="26">
        <f t="shared" si="1"/>
        <v>0</v>
      </c>
    </row>
    <row r="48" spans="1:15" ht="15" customHeight="1" x14ac:dyDescent="0.2">
      <c r="A48" s="25"/>
      <c r="B48" s="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6">
        <f t="shared" si="1"/>
        <v>0</v>
      </c>
    </row>
    <row r="49" spans="1:15" ht="15" customHeight="1" thickBot="1" x14ac:dyDescent="0.3">
      <c r="A49" s="25"/>
      <c r="B49" s="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22"/>
    </row>
    <row r="50" spans="1:15" ht="15" customHeight="1" thickTop="1" thickBot="1" x14ac:dyDescent="0.25">
      <c r="A50" s="40">
        <f>COUNT(A2:A49)</f>
        <v>9</v>
      </c>
      <c r="B50" s="38" t="s">
        <v>26</v>
      </c>
      <c r="C50" s="39">
        <f t="shared" ref="C50:O50" si="2">SUM(C2:C48)</f>
        <v>160</v>
      </c>
      <c r="D50" s="39">
        <f t="shared" si="2"/>
        <v>285</v>
      </c>
      <c r="E50" s="39">
        <f t="shared" si="2"/>
        <v>190</v>
      </c>
      <c r="F50" s="39">
        <f t="shared" si="2"/>
        <v>255</v>
      </c>
      <c r="G50" s="39">
        <f t="shared" si="2"/>
        <v>190</v>
      </c>
      <c r="H50" s="39">
        <f t="shared" si="2"/>
        <v>270</v>
      </c>
      <c r="I50" s="39">
        <f t="shared" si="2"/>
        <v>225</v>
      </c>
      <c r="J50" s="39">
        <f t="shared" si="2"/>
        <v>285</v>
      </c>
      <c r="K50" s="39">
        <f t="shared" si="2"/>
        <v>175</v>
      </c>
      <c r="L50" s="39">
        <f t="shared" si="2"/>
        <v>220</v>
      </c>
      <c r="M50" s="39">
        <f t="shared" si="2"/>
        <v>400</v>
      </c>
      <c r="N50" s="39">
        <f t="shared" si="2"/>
        <v>850</v>
      </c>
      <c r="O50" s="39">
        <f t="shared" si="2"/>
        <v>3505</v>
      </c>
    </row>
    <row r="51" spans="1:15" ht="15" customHeight="1" thickTop="1" x14ac:dyDescent="0.25">
      <c r="A51" s="17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5"/>
    </row>
    <row r="52" spans="1:15" ht="15" customHeight="1" x14ac:dyDescent="0.25">
      <c r="A52" s="17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5"/>
    </row>
    <row r="53" spans="1:15" ht="15" customHeight="1" x14ac:dyDescent="0.2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5" customHeight="1" x14ac:dyDescent="0.2">
      <c r="A54" s="3"/>
      <c r="B54" s="3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5" customHeight="1" x14ac:dyDescent="0.2"/>
    <row r="56" spans="1:15" ht="15" customHeight="1" x14ac:dyDescent="0.2"/>
    <row r="57" spans="1:15" ht="15" customHeight="1" x14ac:dyDescent="0.2"/>
    <row r="58" spans="1:15" ht="15" customHeight="1" x14ac:dyDescent="0.2"/>
    <row r="59" spans="1:15" ht="15" customHeight="1" x14ac:dyDescent="0.2"/>
    <row r="60" spans="1:15" ht="15" customHeight="1" x14ac:dyDescent="0.2"/>
    <row r="61" spans="1:15" ht="15" customHeight="1" x14ac:dyDescent="0.2"/>
    <row r="62" spans="1:15" ht="15" customHeight="1" x14ac:dyDescent="0.2"/>
    <row r="63" spans="1:15" ht="15" customHeight="1" x14ac:dyDescent="0.2"/>
    <row r="64" spans="1:1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</sheetData>
  <sheetProtection algorithmName="SHA-512" hashValue="/ULOOe9vJahfu6wN2Hecgkm1PDmW4XrQWnUYJX7XoHZg7J/SqvKCZtLlTEo0b7lRJJKpS1IFmwqohBj6WRq0IA==" saltValue="iqa/9Sr9QJrykD03DTkiww==" spinCount="100000" sheet="1" objects="1" scenarios="1"/>
  <sortState xmlns:xlrd2="http://schemas.microsoft.com/office/spreadsheetml/2017/richdata2" ref="A2:N18">
    <sortCondition ref="B2:B18"/>
  </sortState>
  <customSheetViews>
    <customSheetView guid="{0980F608-5825-4070-8AF8-E65C224D2CDC}" scale="75">
      <pane ySplit="1" topLeftCell="A41" activePane="bottomLeft" state="frozen"/>
      <selection pane="bottomLeft" activeCell="G24" sqref="G24"/>
      <pageMargins left="0.31496062992125984" right="0.31496062992125984" top="0.74803149606299213" bottom="0.55118110236220474" header="0.31496062992125984" footer="0.31496062992125984"/>
      <printOptions horizontalCentered="1"/>
      <pageSetup paperSize="9" scale="55" orientation="landscape" r:id="rId1"/>
      <headerFooter>
        <oddHeader xml:space="preserve">&amp;LASOCIACIÓN AVANCE&amp;C&amp;"Calibri,Negrita"&amp;12PAGO TRANSFERENCIA&amp;REJERCICIO 2015
</oddHeader>
      </headerFooter>
    </customSheetView>
  </customSheetViews>
  <printOptions horizontalCentered="1"/>
  <pageMargins left="0.31496062992125984" right="0.31496062992125984" top="0.74803149606299213" bottom="0.55118110236220474" header="0.31496062992125984" footer="0.31496062992125984"/>
  <pageSetup paperSize="9" scale="55" orientation="landscape" r:id="rId2"/>
  <headerFooter>
    <oddHeader xml:space="preserve">&amp;LASOCIACIÓN AVANCE&amp;C&amp;"Calibri,Negrita"&amp;12PAGO TRANSFERENCIA&amp;REJERCICIO 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O193"/>
  <sheetViews>
    <sheetView topLeftCell="A190" zoomScale="75" zoomScaleNormal="75" workbookViewId="0">
      <selection activeCell="H185" sqref="H185"/>
    </sheetView>
  </sheetViews>
  <sheetFormatPr baseColWidth="10" defaultRowHeight="12.75" x14ac:dyDescent="0.2"/>
  <cols>
    <col min="1" max="1" width="8.7109375" customWidth="1"/>
    <col min="2" max="2" width="53.7109375" customWidth="1"/>
    <col min="3" max="14" width="12.7109375" style="1" customWidth="1"/>
    <col min="15" max="15" width="15.7109375" style="1" customWidth="1"/>
  </cols>
  <sheetData>
    <row r="1" spans="1:15" ht="17.25" thickTop="1" thickBot="1" x14ac:dyDescent="0.25">
      <c r="A1" s="20" t="s">
        <v>14</v>
      </c>
      <c r="B1" s="20" t="s">
        <v>58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1" t="s">
        <v>11</v>
      </c>
      <c r="N1" s="21" t="s">
        <v>12</v>
      </c>
      <c r="O1" s="21" t="s">
        <v>13</v>
      </c>
    </row>
    <row r="2" spans="1:15" ht="15" customHeight="1" thickTop="1" x14ac:dyDescent="0.2">
      <c r="A2" s="238"/>
      <c r="B2" s="271"/>
      <c r="C2" s="272">
        <v>15</v>
      </c>
      <c r="D2" s="272">
        <v>15</v>
      </c>
      <c r="E2" s="272">
        <v>15</v>
      </c>
      <c r="F2" s="272">
        <v>15</v>
      </c>
      <c r="G2" s="272">
        <v>15</v>
      </c>
      <c r="H2" s="272">
        <v>15</v>
      </c>
      <c r="I2" s="272">
        <v>15</v>
      </c>
      <c r="J2" s="272">
        <v>15</v>
      </c>
      <c r="K2" s="272">
        <v>15</v>
      </c>
      <c r="L2" s="272">
        <v>15</v>
      </c>
      <c r="M2" s="272">
        <v>15</v>
      </c>
      <c r="N2" s="272"/>
      <c r="O2" s="31">
        <f t="shared" ref="O2:O18" si="0">SUM(C2:N2)</f>
        <v>165</v>
      </c>
    </row>
    <row r="3" spans="1:15" ht="15" customHeight="1" x14ac:dyDescent="0.2">
      <c r="A3" s="238"/>
      <c r="B3" s="236"/>
      <c r="C3" s="239"/>
      <c r="D3" s="239"/>
      <c r="E3" s="239"/>
      <c r="F3" s="239"/>
      <c r="G3" s="239">
        <v>30</v>
      </c>
      <c r="H3" s="239">
        <v>30</v>
      </c>
      <c r="I3" s="239"/>
      <c r="J3" s="36"/>
      <c r="K3" s="36"/>
      <c r="L3" s="36"/>
      <c r="M3" s="36"/>
      <c r="N3" s="36"/>
      <c r="O3" s="26">
        <f t="shared" si="0"/>
        <v>60</v>
      </c>
    </row>
    <row r="4" spans="1:15" ht="15" customHeight="1" x14ac:dyDescent="0.2">
      <c r="A4" s="242"/>
      <c r="B4" s="232"/>
      <c r="C4" s="233"/>
      <c r="D4" s="233">
        <v>30</v>
      </c>
      <c r="E4" s="233">
        <v>30</v>
      </c>
      <c r="F4" s="234">
        <v>30</v>
      </c>
      <c r="G4" s="233"/>
      <c r="H4" s="36"/>
      <c r="I4" s="36"/>
      <c r="J4" s="36"/>
      <c r="K4" s="36"/>
      <c r="L4" s="36"/>
      <c r="M4" s="36"/>
      <c r="N4" s="36"/>
      <c r="O4" s="26">
        <f t="shared" si="0"/>
        <v>90</v>
      </c>
    </row>
    <row r="5" spans="1:15" ht="15" customHeight="1" x14ac:dyDescent="0.2">
      <c r="A5" s="9">
        <v>0</v>
      </c>
      <c r="B5" s="6"/>
      <c r="C5" s="36">
        <v>30</v>
      </c>
      <c r="D5" s="36">
        <v>30</v>
      </c>
      <c r="E5" s="36">
        <v>30</v>
      </c>
      <c r="F5" s="36">
        <v>30</v>
      </c>
      <c r="G5" s="36">
        <v>30</v>
      </c>
      <c r="H5" s="36">
        <v>30</v>
      </c>
      <c r="I5" s="36">
        <v>30</v>
      </c>
      <c r="J5" s="36">
        <v>30</v>
      </c>
      <c r="K5" s="36">
        <v>30</v>
      </c>
      <c r="L5" s="36">
        <v>30</v>
      </c>
      <c r="M5" s="36">
        <v>30</v>
      </c>
      <c r="N5" s="36">
        <v>90</v>
      </c>
      <c r="O5" s="26">
        <f t="shared" si="0"/>
        <v>420</v>
      </c>
    </row>
    <row r="6" spans="1:15" ht="15" customHeight="1" x14ac:dyDescent="0.2">
      <c r="A6" s="238"/>
      <c r="B6" s="236"/>
      <c r="C6" s="234">
        <v>30</v>
      </c>
      <c r="D6" s="239"/>
      <c r="E6" s="36"/>
      <c r="F6" s="36"/>
      <c r="G6" s="36"/>
      <c r="H6" s="36"/>
      <c r="I6" s="36"/>
      <c r="J6" s="36"/>
      <c r="K6" s="36"/>
      <c r="L6" s="36"/>
      <c r="M6" s="36"/>
      <c r="N6" s="36"/>
      <c r="O6" s="26">
        <f t="shared" si="0"/>
        <v>30</v>
      </c>
    </row>
    <row r="7" spans="1:15" ht="15" customHeight="1" x14ac:dyDescent="0.2">
      <c r="A7" s="9">
        <v>0</v>
      </c>
      <c r="B7" s="2"/>
      <c r="C7" s="36">
        <v>30</v>
      </c>
      <c r="D7" s="36">
        <v>30</v>
      </c>
      <c r="E7" s="36">
        <v>30</v>
      </c>
      <c r="F7" s="36">
        <v>30</v>
      </c>
      <c r="G7" s="36">
        <v>30</v>
      </c>
      <c r="H7" s="36">
        <v>30</v>
      </c>
      <c r="I7" s="36">
        <v>30</v>
      </c>
      <c r="J7" s="36">
        <v>30</v>
      </c>
      <c r="K7" s="36">
        <v>30</v>
      </c>
      <c r="L7" s="36">
        <v>30</v>
      </c>
      <c r="M7" s="234">
        <v>30</v>
      </c>
      <c r="N7" s="235">
        <v>30</v>
      </c>
      <c r="O7" s="26">
        <f t="shared" si="0"/>
        <v>360</v>
      </c>
    </row>
    <row r="8" spans="1:15" ht="15" customHeight="1" x14ac:dyDescent="0.2">
      <c r="A8" s="9">
        <v>86</v>
      </c>
      <c r="B8" s="2"/>
      <c r="C8" s="13"/>
      <c r="D8" s="13"/>
      <c r="E8" s="13"/>
      <c r="F8" s="13">
        <v>30</v>
      </c>
      <c r="G8" s="13">
        <v>30</v>
      </c>
      <c r="H8" s="13">
        <v>30</v>
      </c>
      <c r="I8" s="13">
        <v>30</v>
      </c>
      <c r="J8" s="13">
        <v>30</v>
      </c>
      <c r="K8" s="13">
        <v>30</v>
      </c>
      <c r="L8" s="13">
        <v>30</v>
      </c>
      <c r="M8" s="13">
        <v>30</v>
      </c>
      <c r="N8" s="13">
        <v>30</v>
      </c>
      <c r="O8" s="26">
        <f t="shared" si="0"/>
        <v>270</v>
      </c>
    </row>
    <row r="9" spans="1:15" ht="15" customHeight="1" x14ac:dyDescent="0.2">
      <c r="A9" s="9">
        <v>102</v>
      </c>
      <c r="B9" s="2"/>
      <c r="C9" s="13"/>
      <c r="D9" s="13"/>
      <c r="E9" s="13"/>
      <c r="F9" s="13"/>
      <c r="G9" s="13"/>
      <c r="H9" s="13"/>
      <c r="I9" s="13"/>
      <c r="J9" s="13"/>
      <c r="K9" s="13">
        <v>30</v>
      </c>
      <c r="L9" s="13">
        <v>30</v>
      </c>
      <c r="M9" s="13">
        <v>30</v>
      </c>
      <c r="N9" s="13">
        <v>90</v>
      </c>
      <c r="O9" s="26">
        <f t="shared" si="0"/>
        <v>180</v>
      </c>
    </row>
    <row r="10" spans="1:15" ht="15" customHeight="1" x14ac:dyDescent="0.2">
      <c r="A10" s="9">
        <v>0</v>
      </c>
      <c r="B10" s="46"/>
      <c r="C10" s="36">
        <v>30</v>
      </c>
      <c r="D10" s="36">
        <v>30</v>
      </c>
      <c r="E10" s="36">
        <v>30</v>
      </c>
      <c r="F10" s="36">
        <v>30</v>
      </c>
      <c r="G10" s="36">
        <v>30</v>
      </c>
      <c r="H10" s="36">
        <v>30</v>
      </c>
      <c r="I10" s="36">
        <v>30</v>
      </c>
      <c r="J10" s="36">
        <v>30</v>
      </c>
      <c r="K10" s="36">
        <v>30</v>
      </c>
      <c r="L10" s="36">
        <v>30</v>
      </c>
      <c r="M10" s="36">
        <v>30</v>
      </c>
      <c r="N10" s="36">
        <v>30</v>
      </c>
      <c r="O10" s="26">
        <f t="shared" si="0"/>
        <v>360</v>
      </c>
    </row>
    <row r="11" spans="1:15" ht="15" customHeight="1" x14ac:dyDescent="0.2">
      <c r="A11" s="238"/>
      <c r="B11" s="236"/>
      <c r="C11" s="239"/>
      <c r="D11" s="239"/>
      <c r="E11" s="239"/>
      <c r="F11" s="239"/>
      <c r="G11" s="239"/>
      <c r="H11" s="239"/>
      <c r="I11" s="239"/>
      <c r="J11" s="239">
        <v>30</v>
      </c>
      <c r="K11" s="239"/>
      <c r="L11" s="36"/>
      <c r="M11" s="36"/>
      <c r="N11" s="36"/>
      <c r="O11" s="26">
        <f t="shared" si="0"/>
        <v>30</v>
      </c>
    </row>
    <row r="12" spans="1:15" ht="15" customHeight="1" x14ac:dyDescent="0.2">
      <c r="A12" s="41">
        <v>0</v>
      </c>
      <c r="B12" s="43"/>
      <c r="C12" s="235">
        <v>30</v>
      </c>
      <c r="D12" s="37">
        <v>60</v>
      </c>
      <c r="E12" s="37">
        <v>30</v>
      </c>
      <c r="F12" s="37">
        <v>30</v>
      </c>
      <c r="G12" s="37">
        <v>30</v>
      </c>
      <c r="H12" s="37">
        <v>30</v>
      </c>
      <c r="I12" s="37">
        <v>30</v>
      </c>
      <c r="J12" s="37">
        <v>30</v>
      </c>
      <c r="K12" s="36">
        <v>30</v>
      </c>
      <c r="L12" s="36">
        <v>30</v>
      </c>
      <c r="M12" s="36">
        <v>30</v>
      </c>
      <c r="N12" s="36">
        <v>30</v>
      </c>
      <c r="O12" s="26">
        <f t="shared" si="0"/>
        <v>390</v>
      </c>
    </row>
    <row r="13" spans="1:15" ht="15" customHeight="1" x14ac:dyDescent="0.2">
      <c r="A13" s="9">
        <v>0</v>
      </c>
      <c r="B13" s="46"/>
      <c r="C13" s="234">
        <v>30</v>
      </c>
      <c r="D13" s="36">
        <v>65</v>
      </c>
      <c r="E13" s="36">
        <v>30</v>
      </c>
      <c r="F13" s="36">
        <v>30</v>
      </c>
      <c r="G13" s="36">
        <v>30</v>
      </c>
      <c r="H13" s="36">
        <v>30</v>
      </c>
      <c r="I13" s="36">
        <v>30</v>
      </c>
      <c r="J13" s="36">
        <v>30</v>
      </c>
      <c r="K13" s="36">
        <v>30</v>
      </c>
      <c r="L13" s="36">
        <v>30</v>
      </c>
      <c r="M13" s="36">
        <v>30</v>
      </c>
      <c r="N13" s="36">
        <v>30</v>
      </c>
      <c r="O13" s="26">
        <f t="shared" si="0"/>
        <v>395</v>
      </c>
    </row>
    <row r="14" spans="1:15" ht="15" customHeight="1" x14ac:dyDescent="0.2">
      <c r="A14" s="238"/>
      <c r="B14" s="236"/>
      <c r="C14" s="239"/>
      <c r="D14" s="239"/>
      <c r="E14" s="239">
        <v>30</v>
      </c>
      <c r="F14" s="239">
        <v>30</v>
      </c>
      <c r="G14" s="234">
        <v>30</v>
      </c>
      <c r="H14" s="239">
        <v>30</v>
      </c>
      <c r="I14" s="234">
        <v>30</v>
      </c>
      <c r="J14" s="234">
        <v>30</v>
      </c>
      <c r="K14" s="239"/>
      <c r="L14" s="36"/>
      <c r="M14" s="36"/>
      <c r="N14" s="36"/>
      <c r="O14" s="26">
        <f t="shared" si="0"/>
        <v>180</v>
      </c>
    </row>
    <row r="15" spans="1:15" ht="15" customHeight="1" x14ac:dyDescent="0.2">
      <c r="A15" s="9">
        <v>0</v>
      </c>
      <c r="B15" s="2"/>
      <c r="C15" s="36">
        <v>30</v>
      </c>
      <c r="D15" s="36">
        <v>30</v>
      </c>
      <c r="E15" s="36">
        <v>30</v>
      </c>
      <c r="F15" s="36">
        <v>30</v>
      </c>
      <c r="G15" s="36">
        <v>30</v>
      </c>
      <c r="H15" s="36">
        <v>30</v>
      </c>
      <c r="I15" s="36">
        <v>30</v>
      </c>
      <c r="J15" s="36">
        <v>30</v>
      </c>
      <c r="K15" s="36">
        <v>30</v>
      </c>
      <c r="L15" s="36">
        <v>30</v>
      </c>
      <c r="M15" s="36">
        <v>30</v>
      </c>
      <c r="N15" s="36">
        <v>30</v>
      </c>
      <c r="O15" s="26">
        <f t="shared" si="0"/>
        <v>360</v>
      </c>
    </row>
    <row r="16" spans="1:15" ht="15" customHeight="1" x14ac:dyDescent="0.2">
      <c r="A16" s="229">
        <v>0</v>
      </c>
      <c r="B16" s="2"/>
      <c r="C16" s="36">
        <v>30</v>
      </c>
      <c r="D16" s="36">
        <v>30</v>
      </c>
      <c r="E16" s="36">
        <v>30</v>
      </c>
      <c r="F16" s="36">
        <v>30</v>
      </c>
      <c r="G16" s="36">
        <v>30</v>
      </c>
      <c r="H16" s="36">
        <v>30</v>
      </c>
      <c r="I16" s="36">
        <v>30</v>
      </c>
      <c r="J16" s="36">
        <v>30</v>
      </c>
      <c r="K16" s="36">
        <v>30</v>
      </c>
      <c r="L16" s="36">
        <v>30</v>
      </c>
      <c r="M16" s="36">
        <v>30</v>
      </c>
      <c r="N16" s="36">
        <v>30</v>
      </c>
      <c r="O16" s="26">
        <f t="shared" si="0"/>
        <v>360</v>
      </c>
    </row>
    <row r="17" spans="1:15" ht="15" customHeight="1" x14ac:dyDescent="0.2">
      <c r="A17" s="238"/>
      <c r="B17" s="236"/>
      <c r="C17" s="239">
        <v>30</v>
      </c>
      <c r="D17" s="239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">
        <f t="shared" si="0"/>
        <v>30</v>
      </c>
    </row>
    <row r="18" spans="1:15" ht="15" customHeight="1" x14ac:dyDescent="0.2">
      <c r="A18" s="9">
        <v>97</v>
      </c>
      <c r="B18" s="2"/>
      <c r="C18" s="13"/>
      <c r="D18" s="13"/>
      <c r="E18" s="13"/>
      <c r="F18" s="13"/>
      <c r="G18" s="13"/>
      <c r="H18" s="13"/>
      <c r="I18" s="13">
        <v>30</v>
      </c>
      <c r="J18" s="13">
        <v>30</v>
      </c>
      <c r="K18" s="13">
        <v>30</v>
      </c>
      <c r="L18" s="13">
        <v>30</v>
      </c>
      <c r="M18" s="13">
        <v>30</v>
      </c>
      <c r="N18" s="13">
        <v>30</v>
      </c>
      <c r="O18" s="26">
        <f t="shared" si="0"/>
        <v>180</v>
      </c>
    </row>
    <row r="19" spans="1:15" ht="15" customHeight="1" x14ac:dyDescent="0.2">
      <c r="A19" s="229">
        <v>74</v>
      </c>
      <c r="B19" s="2"/>
      <c r="C19" s="36"/>
      <c r="D19" s="36">
        <v>30</v>
      </c>
      <c r="E19" s="36">
        <v>30</v>
      </c>
      <c r="F19" s="36">
        <v>30</v>
      </c>
      <c r="G19" s="36">
        <v>30</v>
      </c>
      <c r="H19" s="36">
        <v>30</v>
      </c>
      <c r="I19" s="36">
        <v>30</v>
      </c>
      <c r="J19" s="36">
        <v>30</v>
      </c>
      <c r="K19" s="36">
        <v>30</v>
      </c>
      <c r="L19" s="36">
        <v>30</v>
      </c>
      <c r="M19" s="36">
        <v>30</v>
      </c>
      <c r="N19" s="36">
        <v>30</v>
      </c>
      <c r="O19" s="26">
        <f t="shared" ref="O19:O30" si="1">SUM(C19:N19)</f>
        <v>330</v>
      </c>
    </row>
    <row r="20" spans="1:15" ht="15" customHeight="1" x14ac:dyDescent="0.2">
      <c r="A20" s="229">
        <v>61</v>
      </c>
      <c r="B20" s="2"/>
      <c r="C20" s="36">
        <v>30</v>
      </c>
      <c r="D20" s="36">
        <v>30</v>
      </c>
      <c r="E20" s="36">
        <v>30</v>
      </c>
      <c r="F20" s="36">
        <v>30</v>
      </c>
      <c r="G20" s="36">
        <v>30</v>
      </c>
      <c r="H20" s="36">
        <v>30</v>
      </c>
      <c r="I20" s="36">
        <v>30</v>
      </c>
      <c r="J20" s="36">
        <v>30</v>
      </c>
      <c r="K20" s="36">
        <v>30</v>
      </c>
      <c r="L20" s="36">
        <v>30</v>
      </c>
      <c r="M20" s="36">
        <v>30</v>
      </c>
      <c r="N20" s="36">
        <v>30</v>
      </c>
      <c r="O20" s="26">
        <f t="shared" si="1"/>
        <v>360</v>
      </c>
    </row>
    <row r="21" spans="1:15" ht="15" customHeight="1" x14ac:dyDescent="0.2">
      <c r="A21" s="9">
        <v>0</v>
      </c>
      <c r="B21" s="2"/>
      <c r="C21" s="36">
        <v>15</v>
      </c>
      <c r="D21" s="36">
        <v>15</v>
      </c>
      <c r="E21" s="36">
        <v>15</v>
      </c>
      <c r="F21" s="36">
        <v>15</v>
      </c>
      <c r="G21" s="36">
        <v>15</v>
      </c>
      <c r="H21" s="36">
        <v>15</v>
      </c>
      <c r="I21" s="36">
        <v>15</v>
      </c>
      <c r="J21" s="36">
        <v>15</v>
      </c>
      <c r="K21" s="36">
        <v>15</v>
      </c>
      <c r="L21" s="36">
        <v>15</v>
      </c>
      <c r="M21" s="36">
        <v>15</v>
      </c>
      <c r="N21" s="36">
        <v>15</v>
      </c>
      <c r="O21" s="26">
        <f t="shared" si="1"/>
        <v>180</v>
      </c>
    </row>
    <row r="22" spans="1:15" ht="15" customHeight="1" x14ac:dyDescent="0.2">
      <c r="A22" s="9">
        <v>88</v>
      </c>
      <c r="B22" s="2"/>
      <c r="C22" s="13"/>
      <c r="D22" s="13"/>
      <c r="E22" s="13"/>
      <c r="F22" s="13"/>
      <c r="G22" s="13"/>
      <c r="H22" s="13">
        <v>15</v>
      </c>
      <c r="I22" s="13">
        <v>15</v>
      </c>
      <c r="J22" s="13">
        <v>15</v>
      </c>
      <c r="K22" s="13">
        <v>15</v>
      </c>
      <c r="L22" s="13">
        <v>15</v>
      </c>
      <c r="M22" s="13">
        <v>15</v>
      </c>
      <c r="N22" s="13">
        <v>15</v>
      </c>
      <c r="O22" s="26">
        <f t="shared" si="1"/>
        <v>105</v>
      </c>
    </row>
    <row r="23" spans="1:15" ht="15.75" x14ac:dyDescent="0.2">
      <c r="A23" s="238"/>
      <c r="B23" s="241"/>
      <c r="C23" s="239">
        <v>10</v>
      </c>
      <c r="D23" s="239">
        <v>10</v>
      </c>
      <c r="E23" s="239">
        <v>10</v>
      </c>
      <c r="F23" s="239">
        <v>10</v>
      </c>
      <c r="G23" s="239">
        <v>10</v>
      </c>
      <c r="H23" s="239">
        <v>10</v>
      </c>
      <c r="I23" s="239">
        <v>10</v>
      </c>
      <c r="J23" s="239"/>
      <c r="K23" s="36"/>
      <c r="L23" s="36"/>
      <c r="M23" s="36"/>
      <c r="N23" s="36"/>
      <c r="O23" s="26">
        <f t="shared" si="1"/>
        <v>70</v>
      </c>
    </row>
    <row r="24" spans="1:15" ht="15" customHeight="1" x14ac:dyDescent="0.2">
      <c r="A24" s="9">
        <v>0</v>
      </c>
      <c r="B24" s="6"/>
      <c r="C24" s="36">
        <v>10</v>
      </c>
      <c r="D24" s="36">
        <v>10</v>
      </c>
      <c r="E24" s="36">
        <v>10</v>
      </c>
      <c r="F24" s="36">
        <v>10</v>
      </c>
      <c r="G24" s="36">
        <v>10</v>
      </c>
      <c r="H24" s="36">
        <v>10</v>
      </c>
      <c r="I24" s="36">
        <v>10</v>
      </c>
      <c r="J24" s="36">
        <v>10</v>
      </c>
      <c r="K24" s="36">
        <v>10</v>
      </c>
      <c r="L24" s="36">
        <v>10</v>
      </c>
      <c r="M24" s="36">
        <v>10</v>
      </c>
      <c r="N24" s="36">
        <v>10</v>
      </c>
      <c r="O24" s="26">
        <f t="shared" si="1"/>
        <v>120</v>
      </c>
    </row>
    <row r="25" spans="1:15" ht="15" customHeight="1" x14ac:dyDescent="0.2">
      <c r="A25" s="238"/>
      <c r="B25" s="236"/>
      <c r="C25" s="239"/>
      <c r="D25" s="239"/>
      <c r="E25" s="239">
        <v>30</v>
      </c>
      <c r="F25" s="239">
        <v>30</v>
      </c>
      <c r="G25" s="239">
        <v>30</v>
      </c>
      <c r="H25" s="234">
        <v>30</v>
      </c>
      <c r="I25" s="239"/>
      <c r="J25" s="36"/>
      <c r="K25" s="36"/>
      <c r="L25" s="36"/>
      <c r="M25" s="36"/>
      <c r="N25" s="36"/>
      <c r="O25" s="26">
        <f t="shared" si="1"/>
        <v>120</v>
      </c>
    </row>
    <row r="26" spans="1:15" ht="15" customHeight="1" x14ac:dyDescent="0.2">
      <c r="A26" s="9">
        <v>0</v>
      </c>
      <c r="B26" s="6"/>
      <c r="C26" s="36">
        <v>15</v>
      </c>
      <c r="D26" s="36">
        <v>15</v>
      </c>
      <c r="E26" s="36">
        <v>15</v>
      </c>
      <c r="F26" s="36">
        <v>15</v>
      </c>
      <c r="G26" s="36">
        <v>15</v>
      </c>
      <c r="H26" s="36">
        <v>15</v>
      </c>
      <c r="I26" s="36">
        <v>15</v>
      </c>
      <c r="J26" s="36">
        <v>15</v>
      </c>
      <c r="K26" s="36">
        <v>15</v>
      </c>
      <c r="L26" s="36">
        <v>15</v>
      </c>
      <c r="M26" s="36">
        <v>15</v>
      </c>
      <c r="N26" s="36">
        <v>15</v>
      </c>
      <c r="O26" s="26">
        <f t="shared" si="1"/>
        <v>180</v>
      </c>
    </row>
    <row r="27" spans="1:15" ht="15" customHeight="1" x14ac:dyDescent="0.2">
      <c r="A27" s="9">
        <v>0</v>
      </c>
      <c r="B27" s="16"/>
      <c r="C27" s="36">
        <v>10</v>
      </c>
      <c r="D27" s="36">
        <v>10</v>
      </c>
      <c r="E27" s="36">
        <v>10</v>
      </c>
      <c r="F27" s="36">
        <v>10</v>
      </c>
      <c r="G27" s="36">
        <v>10</v>
      </c>
      <c r="H27" s="36">
        <v>10</v>
      </c>
      <c r="I27" s="36">
        <v>10</v>
      </c>
      <c r="J27" s="36">
        <v>10</v>
      </c>
      <c r="K27" s="36">
        <v>10</v>
      </c>
      <c r="L27" s="36">
        <v>10</v>
      </c>
      <c r="M27" s="36">
        <v>10</v>
      </c>
      <c r="N27" s="36">
        <v>10</v>
      </c>
      <c r="O27" s="26">
        <f t="shared" si="1"/>
        <v>120</v>
      </c>
    </row>
    <row r="28" spans="1:15" ht="15" customHeight="1" x14ac:dyDescent="0.2">
      <c r="A28" s="9">
        <v>0</v>
      </c>
      <c r="B28" s="2"/>
      <c r="C28" s="36">
        <v>30</v>
      </c>
      <c r="D28" s="36">
        <v>30</v>
      </c>
      <c r="E28" s="36">
        <v>30</v>
      </c>
      <c r="F28" s="36">
        <v>30</v>
      </c>
      <c r="G28" s="36">
        <v>30</v>
      </c>
      <c r="H28" s="36">
        <v>30</v>
      </c>
      <c r="I28" s="36">
        <v>30</v>
      </c>
      <c r="J28" s="36">
        <v>30</v>
      </c>
      <c r="K28" s="36">
        <v>30</v>
      </c>
      <c r="L28" s="36">
        <v>30</v>
      </c>
      <c r="M28" s="36">
        <v>30</v>
      </c>
      <c r="N28" s="36">
        <v>30</v>
      </c>
      <c r="O28" s="26">
        <f t="shared" si="1"/>
        <v>360</v>
      </c>
    </row>
    <row r="29" spans="1:15" ht="15" customHeight="1" x14ac:dyDescent="0.2">
      <c r="A29" s="9">
        <v>0</v>
      </c>
      <c r="B29" s="16"/>
      <c r="C29" s="36">
        <v>30</v>
      </c>
      <c r="D29" s="36">
        <v>30</v>
      </c>
      <c r="E29" s="36">
        <v>30</v>
      </c>
      <c r="F29" s="36">
        <v>30</v>
      </c>
      <c r="G29" s="36">
        <v>30</v>
      </c>
      <c r="H29" s="36">
        <v>30</v>
      </c>
      <c r="I29" s="36">
        <v>30</v>
      </c>
      <c r="J29" s="36">
        <v>30</v>
      </c>
      <c r="K29" s="36">
        <v>30</v>
      </c>
      <c r="L29" s="36">
        <v>30</v>
      </c>
      <c r="M29" s="36">
        <v>30</v>
      </c>
      <c r="N29" s="36">
        <v>30</v>
      </c>
      <c r="O29" s="26">
        <f t="shared" si="1"/>
        <v>360</v>
      </c>
    </row>
    <row r="30" spans="1:15" ht="15" customHeight="1" x14ac:dyDescent="0.2">
      <c r="A30" s="242"/>
      <c r="B30" s="232"/>
      <c r="C30" s="233"/>
      <c r="D30" s="233">
        <v>30</v>
      </c>
      <c r="E30" s="233">
        <v>30</v>
      </c>
      <c r="F30" s="234">
        <v>30</v>
      </c>
      <c r="G30" s="233"/>
      <c r="H30" s="36"/>
      <c r="I30" s="36"/>
      <c r="J30" s="36"/>
      <c r="K30" s="36"/>
      <c r="L30" s="36"/>
      <c r="M30" s="36"/>
      <c r="N30" s="36"/>
      <c r="O30" s="26">
        <f t="shared" si="1"/>
        <v>90</v>
      </c>
    </row>
    <row r="31" spans="1:15" ht="15" customHeight="1" x14ac:dyDescent="0.2">
      <c r="A31" s="9">
        <v>0</v>
      </c>
      <c r="B31" s="2"/>
      <c r="C31" s="36">
        <v>30</v>
      </c>
      <c r="D31" s="36">
        <v>30</v>
      </c>
      <c r="E31" s="36">
        <v>30</v>
      </c>
      <c r="F31" s="36">
        <v>30</v>
      </c>
      <c r="G31" s="36">
        <v>30</v>
      </c>
      <c r="H31" s="36">
        <v>30</v>
      </c>
      <c r="I31" s="36">
        <v>30</v>
      </c>
      <c r="J31" s="36">
        <v>30</v>
      </c>
      <c r="K31" s="36">
        <v>30</v>
      </c>
      <c r="L31" s="36">
        <v>30</v>
      </c>
      <c r="M31" s="36">
        <v>30</v>
      </c>
      <c r="N31" s="36">
        <v>30</v>
      </c>
      <c r="O31" s="26">
        <f t="shared" ref="O31:O58" si="2">SUM(C31:N31)</f>
        <v>360</v>
      </c>
    </row>
    <row r="32" spans="1:15" ht="15" customHeight="1" x14ac:dyDescent="0.2">
      <c r="A32" s="41">
        <v>0</v>
      </c>
      <c r="B32" s="43"/>
      <c r="C32" s="36">
        <v>30</v>
      </c>
      <c r="D32" s="36">
        <v>30</v>
      </c>
      <c r="E32" s="36">
        <v>30</v>
      </c>
      <c r="F32" s="36">
        <v>30</v>
      </c>
      <c r="G32" s="36">
        <v>30</v>
      </c>
      <c r="H32" s="36">
        <v>30</v>
      </c>
      <c r="I32" s="36">
        <v>30</v>
      </c>
      <c r="J32" s="36">
        <v>30</v>
      </c>
      <c r="K32" s="36">
        <v>30</v>
      </c>
      <c r="L32" s="36">
        <v>30</v>
      </c>
      <c r="M32" s="36">
        <v>30</v>
      </c>
      <c r="N32" s="36">
        <v>30</v>
      </c>
      <c r="O32" s="26">
        <f t="shared" si="2"/>
        <v>360</v>
      </c>
    </row>
    <row r="33" spans="1:15" ht="15" customHeight="1" x14ac:dyDescent="0.2">
      <c r="A33" s="9">
        <v>107</v>
      </c>
      <c r="B33" s="2"/>
      <c r="C33" s="13"/>
      <c r="D33" s="13"/>
      <c r="E33" s="13"/>
      <c r="F33" s="13"/>
      <c r="G33" s="13"/>
      <c r="H33" s="13"/>
      <c r="I33" s="13"/>
      <c r="J33" s="13"/>
      <c r="K33" s="13">
        <v>30</v>
      </c>
      <c r="L33" s="13">
        <v>30</v>
      </c>
      <c r="M33" s="13">
        <v>30</v>
      </c>
      <c r="N33" s="13">
        <v>30</v>
      </c>
      <c r="O33" s="26">
        <f t="shared" si="2"/>
        <v>120</v>
      </c>
    </row>
    <row r="34" spans="1:15" ht="15" customHeight="1" x14ac:dyDescent="0.2">
      <c r="A34" s="238"/>
      <c r="B34" s="236"/>
      <c r="C34" s="239"/>
      <c r="D34" s="239"/>
      <c r="E34" s="239"/>
      <c r="F34" s="239"/>
      <c r="G34" s="234">
        <v>30</v>
      </c>
      <c r="H34" s="239"/>
      <c r="I34" s="36"/>
      <c r="J34" s="36"/>
      <c r="K34" s="36"/>
      <c r="L34" s="36"/>
      <c r="M34" s="36"/>
      <c r="N34" s="36"/>
      <c r="O34" s="26">
        <f t="shared" si="2"/>
        <v>30</v>
      </c>
    </row>
    <row r="35" spans="1:15" ht="15" customHeight="1" x14ac:dyDescent="0.2">
      <c r="A35" s="238"/>
      <c r="B35" s="236"/>
      <c r="C35" s="239">
        <v>30</v>
      </c>
      <c r="D35" s="2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26">
        <f t="shared" si="2"/>
        <v>30</v>
      </c>
    </row>
    <row r="36" spans="1:15" ht="15" customHeight="1" x14ac:dyDescent="0.2">
      <c r="A36" s="9">
        <v>0</v>
      </c>
      <c r="B36" s="16"/>
      <c r="C36" s="36">
        <v>15</v>
      </c>
      <c r="D36" s="36">
        <v>15</v>
      </c>
      <c r="E36" s="36">
        <v>15</v>
      </c>
      <c r="F36" s="36">
        <v>15</v>
      </c>
      <c r="G36" s="36">
        <v>15</v>
      </c>
      <c r="H36" s="36">
        <v>15</v>
      </c>
      <c r="I36" s="36">
        <v>15</v>
      </c>
      <c r="J36" s="36">
        <v>15</v>
      </c>
      <c r="K36" s="36">
        <v>15</v>
      </c>
      <c r="L36" s="36">
        <v>15</v>
      </c>
      <c r="M36" s="36">
        <v>15</v>
      </c>
      <c r="N36" s="36">
        <v>45</v>
      </c>
      <c r="O36" s="26">
        <f t="shared" si="2"/>
        <v>210</v>
      </c>
    </row>
    <row r="37" spans="1:15" ht="15" customHeight="1" x14ac:dyDescent="0.2">
      <c r="A37" s="9">
        <v>105</v>
      </c>
      <c r="B37" s="2"/>
      <c r="C37" s="13"/>
      <c r="D37" s="13"/>
      <c r="E37" s="13"/>
      <c r="F37" s="13"/>
      <c r="G37" s="13"/>
      <c r="H37" s="13"/>
      <c r="I37" s="13"/>
      <c r="J37" s="13"/>
      <c r="K37" s="13">
        <v>30</v>
      </c>
      <c r="L37" s="13">
        <v>30</v>
      </c>
      <c r="M37" s="13">
        <v>30</v>
      </c>
      <c r="N37" s="13">
        <v>30</v>
      </c>
      <c r="O37" s="26">
        <f t="shared" si="2"/>
        <v>120</v>
      </c>
    </row>
    <row r="38" spans="1:15" ht="15" customHeight="1" x14ac:dyDescent="0.2">
      <c r="A38" s="9">
        <v>0</v>
      </c>
      <c r="B38" s="16"/>
      <c r="C38" s="36">
        <v>10</v>
      </c>
      <c r="D38" s="36">
        <v>10</v>
      </c>
      <c r="E38" s="36">
        <v>10</v>
      </c>
      <c r="F38" s="36">
        <v>10</v>
      </c>
      <c r="G38" s="36">
        <v>10</v>
      </c>
      <c r="H38" s="36">
        <v>10</v>
      </c>
      <c r="I38" s="36">
        <v>10</v>
      </c>
      <c r="J38" s="36">
        <v>10</v>
      </c>
      <c r="K38" s="36">
        <v>10</v>
      </c>
      <c r="L38" s="36">
        <v>10</v>
      </c>
      <c r="M38" s="36">
        <v>10</v>
      </c>
      <c r="N38" s="36">
        <v>10</v>
      </c>
      <c r="O38" s="26">
        <f t="shared" si="2"/>
        <v>120</v>
      </c>
    </row>
    <row r="39" spans="1:15" ht="15" customHeight="1" x14ac:dyDescent="0.2">
      <c r="A39" s="238"/>
      <c r="B39" s="236"/>
      <c r="C39" s="239"/>
      <c r="D39" s="239">
        <v>30</v>
      </c>
      <c r="E39" s="234">
        <v>30</v>
      </c>
      <c r="F39" s="239">
        <v>30</v>
      </c>
      <c r="G39" s="234">
        <v>30</v>
      </c>
      <c r="H39" s="264">
        <v>0</v>
      </c>
      <c r="I39" s="264">
        <v>0</v>
      </c>
      <c r="J39" s="264">
        <v>0</v>
      </c>
      <c r="K39" s="239"/>
      <c r="L39" s="36"/>
      <c r="M39" s="36"/>
      <c r="N39" s="36"/>
      <c r="O39" s="26">
        <f t="shared" si="2"/>
        <v>120</v>
      </c>
    </row>
    <row r="40" spans="1:15" ht="15" customHeight="1" x14ac:dyDescent="0.2">
      <c r="A40" s="238"/>
      <c r="B40" s="236"/>
      <c r="C40" s="239">
        <v>30</v>
      </c>
      <c r="D40" s="239">
        <v>30</v>
      </c>
      <c r="E40" s="239">
        <v>30</v>
      </c>
      <c r="F40" s="239">
        <v>30</v>
      </c>
      <c r="G40" s="239">
        <v>30</v>
      </c>
      <c r="H40" s="234">
        <v>30</v>
      </c>
      <c r="I40" s="234">
        <v>30</v>
      </c>
      <c r="J40" s="239">
        <v>30</v>
      </c>
      <c r="K40" s="239">
        <v>30</v>
      </c>
      <c r="L40" s="234">
        <v>30</v>
      </c>
      <c r="M40" s="234">
        <v>30</v>
      </c>
      <c r="N40" s="239"/>
      <c r="O40" s="26">
        <f t="shared" si="2"/>
        <v>330</v>
      </c>
    </row>
    <row r="41" spans="1:15" ht="15" customHeight="1" x14ac:dyDescent="0.2">
      <c r="A41" s="9">
        <v>100</v>
      </c>
      <c r="B41" s="2"/>
      <c r="C41" s="13"/>
      <c r="D41" s="13"/>
      <c r="E41" s="13"/>
      <c r="F41" s="13"/>
      <c r="G41" s="13"/>
      <c r="H41" s="13"/>
      <c r="I41" s="13"/>
      <c r="J41" s="13">
        <v>30</v>
      </c>
      <c r="K41" s="13">
        <v>30</v>
      </c>
      <c r="L41" s="13">
        <v>30</v>
      </c>
      <c r="M41" s="13">
        <v>30</v>
      </c>
      <c r="N41" s="234">
        <v>30</v>
      </c>
      <c r="O41" s="26">
        <f t="shared" si="2"/>
        <v>150</v>
      </c>
    </row>
    <row r="42" spans="1:15" ht="15" customHeight="1" x14ac:dyDescent="0.2">
      <c r="A42" s="9">
        <v>0</v>
      </c>
      <c r="B42" s="43"/>
      <c r="C42" s="36">
        <v>30</v>
      </c>
      <c r="D42" s="36">
        <v>30</v>
      </c>
      <c r="E42" s="36">
        <v>30</v>
      </c>
      <c r="F42" s="36">
        <v>30</v>
      </c>
      <c r="G42" s="36">
        <v>30</v>
      </c>
      <c r="H42" s="36">
        <v>30</v>
      </c>
      <c r="I42" s="36">
        <v>30</v>
      </c>
      <c r="J42" s="36">
        <v>30</v>
      </c>
      <c r="K42" s="36">
        <v>30</v>
      </c>
      <c r="L42" s="36">
        <v>30</v>
      </c>
      <c r="M42" s="36">
        <v>30</v>
      </c>
      <c r="N42" s="36">
        <v>30</v>
      </c>
      <c r="O42" s="26">
        <f t="shared" si="2"/>
        <v>360</v>
      </c>
    </row>
    <row r="43" spans="1:15" ht="15" customHeight="1" x14ac:dyDescent="0.2">
      <c r="A43" s="9">
        <v>106</v>
      </c>
      <c r="B43" s="2"/>
      <c r="C43" s="13"/>
      <c r="D43" s="13"/>
      <c r="E43" s="13"/>
      <c r="F43" s="13"/>
      <c r="G43" s="13"/>
      <c r="H43" s="13"/>
      <c r="I43" s="13"/>
      <c r="J43" s="13"/>
      <c r="K43" s="13">
        <v>30</v>
      </c>
      <c r="L43" s="13">
        <v>30</v>
      </c>
      <c r="M43" s="13">
        <v>30</v>
      </c>
      <c r="N43" s="13">
        <v>30</v>
      </c>
      <c r="O43" s="26">
        <f t="shared" si="2"/>
        <v>120</v>
      </c>
    </row>
    <row r="44" spans="1:15" ht="15" customHeight="1" x14ac:dyDescent="0.2">
      <c r="A44" s="9">
        <v>99</v>
      </c>
      <c r="B44" s="2"/>
      <c r="C44" s="13"/>
      <c r="D44" s="13"/>
      <c r="E44" s="13"/>
      <c r="F44" s="13"/>
      <c r="G44" s="13"/>
      <c r="H44" s="13"/>
      <c r="I44" s="13"/>
      <c r="J44" s="13">
        <v>30</v>
      </c>
      <c r="K44" s="13">
        <v>30</v>
      </c>
      <c r="L44" s="13">
        <v>30</v>
      </c>
      <c r="M44" s="13">
        <v>30</v>
      </c>
      <c r="N44" s="13">
        <v>30</v>
      </c>
      <c r="O44" s="26">
        <f t="shared" si="2"/>
        <v>150</v>
      </c>
    </row>
    <row r="45" spans="1:15" ht="15" customHeight="1" x14ac:dyDescent="0.2">
      <c r="A45" s="41">
        <v>0</v>
      </c>
      <c r="B45" s="6"/>
      <c r="C45" s="36">
        <v>30</v>
      </c>
      <c r="D45" s="36">
        <v>30</v>
      </c>
      <c r="E45" s="36">
        <v>30</v>
      </c>
      <c r="F45" s="36">
        <v>30</v>
      </c>
      <c r="G45" s="36">
        <v>30</v>
      </c>
      <c r="H45" s="36">
        <v>30</v>
      </c>
      <c r="I45" s="36">
        <v>30</v>
      </c>
      <c r="J45" s="36">
        <v>30</v>
      </c>
      <c r="K45" s="36">
        <v>30</v>
      </c>
      <c r="L45" s="36">
        <v>30</v>
      </c>
      <c r="M45" s="36">
        <v>30</v>
      </c>
      <c r="N45" s="36">
        <v>30</v>
      </c>
      <c r="O45" s="26">
        <f t="shared" si="2"/>
        <v>360</v>
      </c>
    </row>
    <row r="46" spans="1:15" ht="15" customHeight="1" x14ac:dyDescent="0.2">
      <c r="A46" s="9">
        <v>0</v>
      </c>
      <c r="B46" s="16"/>
      <c r="C46" s="36">
        <v>10</v>
      </c>
      <c r="D46" s="36">
        <v>10</v>
      </c>
      <c r="E46" s="36">
        <v>10</v>
      </c>
      <c r="F46" s="36">
        <v>10</v>
      </c>
      <c r="G46" s="36">
        <v>10</v>
      </c>
      <c r="H46" s="36">
        <v>10</v>
      </c>
      <c r="I46" s="36">
        <v>10</v>
      </c>
      <c r="J46" s="36">
        <v>10</v>
      </c>
      <c r="K46" s="36">
        <v>10</v>
      </c>
      <c r="L46" s="36">
        <v>10</v>
      </c>
      <c r="M46" s="36">
        <v>10</v>
      </c>
      <c r="N46" s="36">
        <v>10</v>
      </c>
      <c r="O46" s="26">
        <f t="shared" si="2"/>
        <v>120</v>
      </c>
    </row>
    <row r="47" spans="1:15" ht="15" customHeight="1" x14ac:dyDescent="0.2">
      <c r="A47" s="9">
        <v>110</v>
      </c>
      <c r="B47" s="2"/>
      <c r="C47" s="13"/>
      <c r="D47" s="13"/>
      <c r="E47" s="13"/>
      <c r="F47" s="13"/>
      <c r="G47" s="13"/>
      <c r="H47" s="13"/>
      <c r="I47" s="13"/>
      <c r="J47" s="13"/>
      <c r="K47" s="13"/>
      <c r="L47" s="13">
        <v>30</v>
      </c>
      <c r="M47" s="13">
        <v>30</v>
      </c>
      <c r="N47" s="13">
        <v>30</v>
      </c>
      <c r="O47" s="26">
        <f t="shared" si="2"/>
        <v>90</v>
      </c>
    </row>
    <row r="48" spans="1:15" ht="15" customHeight="1" x14ac:dyDescent="0.2">
      <c r="A48" s="41">
        <v>0</v>
      </c>
      <c r="B48" s="6"/>
      <c r="C48" s="36">
        <v>30</v>
      </c>
      <c r="D48" s="36">
        <v>30</v>
      </c>
      <c r="E48" s="36">
        <v>30</v>
      </c>
      <c r="F48" s="36">
        <v>30</v>
      </c>
      <c r="G48" s="36">
        <v>30</v>
      </c>
      <c r="H48" s="36">
        <v>30</v>
      </c>
      <c r="I48" s="36">
        <v>30</v>
      </c>
      <c r="J48" s="36">
        <v>30</v>
      </c>
      <c r="K48" s="36">
        <v>30</v>
      </c>
      <c r="L48" s="36">
        <v>30</v>
      </c>
      <c r="M48" s="36">
        <v>30</v>
      </c>
      <c r="N48" s="36">
        <v>30</v>
      </c>
      <c r="O48" s="26">
        <f t="shared" si="2"/>
        <v>360</v>
      </c>
    </row>
    <row r="49" spans="1:15" ht="15" customHeight="1" x14ac:dyDescent="0.2">
      <c r="A49" s="267"/>
      <c r="B49" s="241"/>
      <c r="C49" s="268"/>
      <c r="D49" s="237"/>
      <c r="E49" s="237"/>
      <c r="F49" s="237"/>
      <c r="G49" s="237"/>
      <c r="H49" s="237"/>
      <c r="I49" s="237"/>
      <c r="J49" s="237"/>
      <c r="K49" s="265">
        <v>30</v>
      </c>
      <c r="L49" s="239"/>
      <c r="M49" s="36"/>
      <c r="N49" s="36"/>
      <c r="O49" s="26">
        <f t="shared" si="2"/>
        <v>30</v>
      </c>
    </row>
    <row r="50" spans="1:15" ht="15" customHeight="1" x14ac:dyDescent="0.2">
      <c r="A50" s="9">
        <v>111</v>
      </c>
      <c r="B50" s="2"/>
      <c r="C50" s="13"/>
      <c r="D50" s="13"/>
      <c r="E50" s="13"/>
      <c r="F50" s="13"/>
      <c r="G50" s="13"/>
      <c r="H50" s="13"/>
      <c r="I50" s="13"/>
      <c r="J50" s="13"/>
      <c r="K50" s="13"/>
      <c r="L50" s="13">
        <v>30</v>
      </c>
      <c r="M50" s="36">
        <v>30</v>
      </c>
      <c r="N50" s="36">
        <v>30</v>
      </c>
      <c r="O50" s="26">
        <f t="shared" si="2"/>
        <v>90</v>
      </c>
    </row>
    <row r="51" spans="1:15" ht="15" customHeight="1" x14ac:dyDescent="0.2">
      <c r="A51" s="238"/>
      <c r="B51" s="236"/>
      <c r="C51" s="239"/>
      <c r="D51" s="239"/>
      <c r="E51" s="239"/>
      <c r="F51" s="239"/>
      <c r="G51" s="239"/>
      <c r="H51" s="239"/>
      <c r="I51" s="239"/>
      <c r="J51" s="239"/>
      <c r="K51" s="239"/>
      <c r="L51" s="234">
        <v>60</v>
      </c>
      <c r="M51" s="239"/>
      <c r="N51" s="36"/>
      <c r="O51" s="26">
        <f t="shared" si="2"/>
        <v>60</v>
      </c>
    </row>
    <row r="52" spans="1:15" ht="15" customHeight="1" x14ac:dyDescent="0.2">
      <c r="A52" s="9">
        <v>0</v>
      </c>
      <c r="B52" s="2"/>
      <c r="C52" s="36">
        <v>30</v>
      </c>
      <c r="D52" s="36">
        <v>30</v>
      </c>
      <c r="E52" s="36">
        <v>30</v>
      </c>
      <c r="F52" s="36">
        <v>30</v>
      </c>
      <c r="G52" s="36">
        <v>30</v>
      </c>
      <c r="H52" s="36">
        <v>30</v>
      </c>
      <c r="I52" s="36">
        <v>30</v>
      </c>
      <c r="J52" s="36">
        <v>30</v>
      </c>
      <c r="K52" s="36">
        <v>30</v>
      </c>
      <c r="L52" s="36">
        <v>30</v>
      </c>
      <c r="M52" s="36">
        <v>30</v>
      </c>
      <c r="N52" s="36">
        <v>90</v>
      </c>
      <c r="O52" s="26">
        <f t="shared" si="2"/>
        <v>420</v>
      </c>
    </row>
    <row r="53" spans="1:15" ht="15" customHeight="1" x14ac:dyDescent="0.2">
      <c r="A53" s="41">
        <v>0</v>
      </c>
      <c r="B53" s="43"/>
      <c r="C53" s="36">
        <v>30</v>
      </c>
      <c r="D53" s="36">
        <v>30</v>
      </c>
      <c r="E53" s="36">
        <v>30</v>
      </c>
      <c r="F53" s="36">
        <v>30</v>
      </c>
      <c r="G53" s="36">
        <v>30</v>
      </c>
      <c r="H53" s="36">
        <v>30</v>
      </c>
      <c r="I53" s="36">
        <v>30</v>
      </c>
      <c r="J53" s="36">
        <v>30</v>
      </c>
      <c r="K53" s="36">
        <v>30</v>
      </c>
      <c r="L53" s="36">
        <v>30</v>
      </c>
      <c r="M53" s="36">
        <v>30</v>
      </c>
      <c r="N53" s="36">
        <v>30</v>
      </c>
      <c r="O53" s="26">
        <f t="shared" si="2"/>
        <v>360</v>
      </c>
    </row>
    <row r="54" spans="1:15" ht="15" customHeight="1" x14ac:dyDescent="0.2">
      <c r="A54" s="242"/>
      <c r="B54" s="232"/>
      <c r="C54" s="233"/>
      <c r="D54" s="233">
        <v>60</v>
      </c>
      <c r="E54" s="234">
        <v>30</v>
      </c>
      <c r="F54" s="233"/>
      <c r="G54" s="36"/>
      <c r="H54" s="36"/>
      <c r="I54" s="36"/>
      <c r="J54" s="36"/>
      <c r="K54" s="36"/>
      <c r="L54" s="36"/>
      <c r="M54" s="36"/>
      <c r="N54" s="36"/>
      <c r="O54" s="26">
        <f t="shared" si="2"/>
        <v>90</v>
      </c>
    </row>
    <row r="55" spans="1:15" ht="15" customHeight="1" x14ac:dyDescent="0.2">
      <c r="A55" s="229">
        <v>0</v>
      </c>
      <c r="B55" s="2"/>
      <c r="C55" s="36">
        <v>30</v>
      </c>
      <c r="D55" s="36">
        <v>30</v>
      </c>
      <c r="E55" s="36">
        <v>30</v>
      </c>
      <c r="F55" s="36">
        <v>30</v>
      </c>
      <c r="G55" s="36">
        <v>30</v>
      </c>
      <c r="H55" s="36">
        <v>30</v>
      </c>
      <c r="I55" s="36">
        <v>30</v>
      </c>
      <c r="J55" s="36">
        <v>30</v>
      </c>
      <c r="K55" s="36">
        <v>30</v>
      </c>
      <c r="L55" s="36">
        <v>30</v>
      </c>
      <c r="M55" s="36">
        <v>30</v>
      </c>
      <c r="N55" s="36">
        <v>30</v>
      </c>
      <c r="O55" s="26">
        <f t="shared" si="2"/>
        <v>360</v>
      </c>
    </row>
    <row r="56" spans="1:15" ht="15" customHeight="1" x14ac:dyDescent="0.2">
      <c r="A56" s="9">
        <v>0</v>
      </c>
      <c r="B56" s="2"/>
      <c r="C56" s="36">
        <v>30</v>
      </c>
      <c r="D56" s="36">
        <v>30</v>
      </c>
      <c r="E56" s="36">
        <v>30</v>
      </c>
      <c r="F56" s="36">
        <v>30</v>
      </c>
      <c r="G56" s="36">
        <v>30</v>
      </c>
      <c r="H56" s="36">
        <v>30</v>
      </c>
      <c r="I56" s="36">
        <v>30</v>
      </c>
      <c r="J56" s="36">
        <v>30</v>
      </c>
      <c r="K56" s="36">
        <v>30</v>
      </c>
      <c r="L56" s="36">
        <v>30</v>
      </c>
      <c r="M56" s="36">
        <v>30</v>
      </c>
      <c r="N56" s="36">
        <v>30</v>
      </c>
      <c r="O56" s="26">
        <f t="shared" si="2"/>
        <v>360</v>
      </c>
    </row>
    <row r="57" spans="1:15" ht="15" customHeight="1" x14ac:dyDescent="0.2">
      <c r="A57" s="9">
        <v>0</v>
      </c>
      <c r="B57" s="6"/>
      <c r="C57" s="36">
        <v>20</v>
      </c>
      <c r="D57" s="36">
        <v>20</v>
      </c>
      <c r="E57" s="36">
        <v>20</v>
      </c>
      <c r="F57" s="36">
        <v>20</v>
      </c>
      <c r="G57" s="36">
        <v>20</v>
      </c>
      <c r="H57" s="36">
        <v>20</v>
      </c>
      <c r="I57" s="36">
        <v>20</v>
      </c>
      <c r="J57" s="36">
        <v>20</v>
      </c>
      <c r="K57" s="36">
        <v>20</v>
      </c>
      <c r="L57" s="36">
        <v>20</v>
      </c>
      <c r="M57" s="36">
        <v>20</v>
      </c>
      <c r="N57" s="36">
        <v>20</v>
      </c>
      <c r="O57" s="26">
        <f t="shared" si="2"/>
        <v>240</v>
      </c>
    </row>
    <row r="58" spans="1:15" ht="15" customHeight="1" x14ac:dyDescent="0.2">
      <c r="A58" s="9">
        <v>0</v>
      </c>
      <c r="B58" s="16"/>
      <c r="C58" s="36">
        <v>30</v>
      </c>
      <c r="D58" s="36">
        <v>30</v>
      </c>
      <c r="E58" s="36">
        <v>30</v>
      </c>
      <c r="F58" s="36">
        <v>30</v>
      </c>
      <c r="G58" s="36">
        <v>30</v>
      </c>
      <c r="H58" s="36">
        <v>30</v>
      </c>
      <c r="I58" s="36">
        <v>30</v>
      </c>
      <c r="J58" s="36">
        <v>30</v>
      </c>
      <c r="K58" s="36">
        <v>30</v>
      </c>
      <c r="L58" s="36">
        <v>30</v>
      </c>
      <c r="M58" s="36">
        <v>30</v>
      </c>
      <c r="N58" s="273">
        <v>0</v>
      </c>
      <c r="O58" s="26">
        <f t="shared" si="2"/>
        <v>330</v>
      </c>
    </row>
    <row r="59" spans="1:15" ht="15" customHeight="1" x14ac:dyDescent="0.2">
      <c r="A59" s="9">
        <v>0</v>
      </c>
      <c r="B59" s="6"/>
      <c r="C59" s="36">
        <v>15</v>
      </c>
      <c r="D59" s="36">
        <v>15</v>
      </c>
      <c r="E59" s="36">
        <v>15</v>
      </c>
      <c r="F59" s="36">
        <v>15</v>
      </c>
      <c r="G59" s="36">
        <v>15</v>
      </c>
      <c r="H59" s="36">
        <v>15</v>
      </c>
      <c r="I59" s="36">
        <v>15</v>
      </c>
      <c r="J59" s="36">
        <v>15</v>
      </c>
      <c r="K59" s="36">
        <v>15</v>
      </c>
      <c r="L59" s="36">
        <v>15</v>
      </c>
      <c r="M59" s="36">
        <v>15</v>
      </c>
      <c r="N59" s="36">
        <v>15</v>
      </c>
      <c r="O59" s="26">
        <f t="shared" ref="O59:O71" si="3">SUM(C59:N59)</f>
        <v>180</v>
      </c>
    </row>
    <row r="60" spans="1:15" ht="15" customHeight="1" x14ac:dyDescent="0.2">
      <c r="A60" s="9">
        <v>0</v>
      </c>
      <c r="B60" s="2"/>
      <c r="C60" s="36">
        <v>15</v>
      </c>
      <c r="D60" s="36">
        <v>15</v>
      </c>
      <c r="E60" s="36">
        <v>15</v>
      </c>
      <c r="F60" s="36">
        <v>15</v>
      </c>
      <c r="G60" s="36">
        <v>15</v>
      </c>
      <c r="H60" s="36">
        <v>15</v>
      </c>
      <c r="I60" s="36">
        <v>15</v>
      </c>
      <c r="J60" s="36">
        <v>15</v>
      </c>
      <c r="K60" s="36">
        <v>15</v>
      </c>
      <c r="L60" s="36">
        <v>15</v>
      </c>
      <c r="M60" s="36">
        <v>15</v>
      </c>
      <c r="N60" s="36">
        <v>15</v>
      </c>
      <c r="O60" s="26">
        <f t="shared" si="3"/>
        <v>180</v>
      </c>
    </row>
    <row r="61" spans="1:15" ht="15" customHeight="1" x14ac:dyDescent="0.2">
      <c r="A61" s="9">
        <v>0</v>
      </c>
      <c r="B61" s="6"/>
      <c r="C61" s="36">
        <v>30</v>
      </c>
      <c r="D61" s="36">
        <v>30</v>
      </c>
      <c r="E61" s="36">
        <v>30</v>
      </c>
      <c r="F61" s="36">
        <v>30</v>
      </c>
      <c r="G61" s="36">
        <v>30</v>
      </c>
      <c r="H61" s="36">
        <v>30</v>
      </c>
      <c r="I61" s="36">
        <v>30</v>
      </c>
      <c r="J61" s="36">
        <v>30</v>
      </c>
      <c r="K61" s="36">
        <v>30</v>
      </c>
      <c r="L61" s="36">
        <v>30</v>
      </c>
      <c r="M61" s="36">
        <v>30</v>
      </c>
      <c r="N61" s="36">
        <v>30</v>
      </c>
      <c r="O61" s="26">
        <f t="shared" si="3"/>
        <v>360</v>
      </c>
    </row>
    <row r="62" spans="1:15" ht="15" customHeight="1" x14ac:dyDescent="0.2">
      <c r="A62" s="9">
        <v>0</v>
      </c>
      <c r="B62" s="6"/>
      <c r="C62" s="36">
        <v>30</v>
      </c>
      <c r="D62" s="36">
        <v>30</v>
      </c>
      <c r="E62" s="36">
        <v>30</v>
      </c>
      <c r="F62" s="36">
        <v>30</v>
      </c>
      <c r="G62" s="36">
        <v>30</v>
      </c>
      <c r="H62" s="36">
        <v>30</v>
      </c>
      <c r="I62" s="36">
        <v>30</v>
      </c>
      <c r="J62" s="36">
        <v>30</v>
      </c>
      <c r="K62" s="36">
        <v>30</v>
      </c>
      <c r="L62" s="36">
        <v>30</v>
      </c>
      <c r="M62" s="36">
        <v>30</v>
      </c>
      <c r="N62" s="36">
        <v>90</v>
      </c>
      <c r="O62" s="26">
        <f t="shared" si="3"/>
        <v>420</v>
      </c>
    </row>
    <row r="63" spans="1:15" ht="15" customHeight="1" x14ac:dyDescent="0.2">
      <c r="A63" s="238"/>
      <c r="B63" s="236"/>
      <c r="C63" s="239"/>
      <c r="D63" s="239"/>
      <c r="E63" s="239"/>
      <c r="F63" s="239"/>
      <c r="G63" s="239"/>
      <c r="H63" s="239">
        <v>30</v>
      </c>
      <c r="I63" s="239">
        <v>30</v>
      </c>
      <c r="J63" s="239">
        <v>30</v>
      </c>
      <c r="K63" s="239">
        <v>30</v>
      </c>
      <c r="L63" s="239">
        <v>30</v>
      </c>
      <c r="M63" s="239"/>
      <c r="N63" s="36"/>
      <c r="O63" s="26">
        <f t="shared" si="3"/>
        <v>150</v>
      </c>
    </row>
    <row r="64" spans="1:15" ht="15" customHeight="1" x14ac:dyDescent="0.2">
      <c r="A64" s="9">
        <v>0</v>
      </c>
      <c r="B64" s="2"/>
      <c r="C64" s="36">
        <v>30</v>
      </c>
      <c r="D64" s="36">
        <v>30</v>
      </c>
      <c r="E64" s="36">
        <v>30</v>
      </c>
      <c r="F64" s="36">
        <v>30</v>
      </c>
      <c r="G64" s="36">
        <v>30</v>
      </c>
      <c r="H64" s="36">
        <v>30</v>
      </c>
      <c r="I64" s="36">
        <v>30</v>
      </c>
      <c r="J64" s="36">
        <v>30</v>
      </c>
      <c r="K64" s="36">
        <v>30</v>
      </c>
      <c r="L64" s="36">
        <v>30</v>
      </c>
      <c r="M64" s="36">
        <v>30</v>
      </c>
      <c r="N64" s="36">
        <v>30</v>
      </c>
      <c r="O64" s="26">
        <f t="shared" si="3"/>
        <v>360</v>
      </c>
    </row>
    <row r="65" spans="1:15" ht="15" customHeight="1" x14ac:dyDescent="0.2">
      <c r="A65" s="9">
        <v>89</v>
      </c>
      <c r="B65" s="2"/>
      <c r="C65" s="13"/>
      <c r="D65" s="13"/>
      <c r="E65" s="13"/>
      <c r="F65" s="13"/>
      <c r="G65" s="13"/>
      <c r="H65" s="13"/>
      <c r="I65" s="13">
        <v>30</v>
      </c>
      <c r="J65" s="13">
        <v>30</v>
      </c>
      <c r="K65" s="13">
        <v>30</v>
      </c>
      <c r="L65" s="13">
        <v>30</v>
      </c>
      <c r="M65" s="13">
        <v>30</v>
      </c>
      <c r="N65" s="13">
        <v>140</v>
      </c>
      <c r="O65" s="26">
        <f t="shared" si="3"/>
        <v>290</v>
      </c>
    </row>
    <row r="66" spans="1:15" ht="15" customHeight="1" x14ac:dyDescent="0.2">
      <c r="A66" s="9">
        <v>98</v>
      </c>
      <c r="B66" s="2"/>
      <c r="C66" s="13"/>
      <c r="D66" s="13"/>
      <c r="E66" s="13"/>
      <c r="F66" s="13"/>
      <c r="G66" s="13"/>
      <c r="H66" s="13"/>
      <c r="I66" s="13">
        <v>30</v>
      </c>
      <c r="J66" s="13">
        <v>30</v>
      </c>
      <c r="K66" s="13">
        <v>30</v>
      </c>
      <c r="L66" s="13">
        <v>30</v>
      </c>
      <c r="M66" s="13">
        <v>30</v>
      </c>
      <c r="N66" s="13">
        <v>30</v>
      </c>
      <c r="O66" s="26">
        <f t="shared" si="3"/>
        <v>180</v>
      </c>
    </row>
    <row r="67" spans="1:15" ht="15" customHeight="1" x14ac:dyDescent="0.2">
      <c r="A67" s="9">
        <v>0</v>
      </c>
      <c r="B67" s="6"/>
      <c r="C67" s="36">
        <v>30</v>
      </c>
      <c r="D67" s="36">
        <v>30</v>
      </c>
      <c r="E67" s="36">
        <v>30</v>
      </c>
      <c r="F67" s="36">
        <v>30</v>
      </c>
      <c r="G67" s="36">
        <v>30</v>
      </c>
      <c r="H67" s="36">
        <v>30</v>
      </c>
      <c r="I67" s="36">
        <v>30</v>
      </c>
      <c r="J67" s="36">
        <v>30</v>
      </c>
      <c r="K67" s="36">
        <v>30</v>
      </c>
      <c r="L67" s="36">
        <v>30</v>
      </c>
      <c r="M67" s="36">
        <v>30</v>
      </c>
      <c r="N67" s="36">
        <v>30</v>
      </c>
      <c r="O67" s="26">
        <f t="shared" si="3"/>
        <v>360</v>
      </c>
    </row>
    <row r="68" spans="1:15" ht="15" customHeight="1" x14ac:dyDescent="0.2">
      <c r="A68" s="229">
        <v>72</v>
      </c>
      <c r="B68" s="2"/>
      <c r="C68" s="36"/>
      <c r="D68" s="36">
        <v>30</v>
      </c>
      <c r="E68" s="36">
        <v>30</v>
      </c>
      <c r="F68" s="36">
        <v>30</v>
      </c>
      <c r="G68" s="36">
        <v>30</v>
      </c>
      <c r="H68" s="36">
        <v>30</v>
      </c>
      <c r="I68" s="36">
        <v>30</v>
      </c>
      <c r="J68" s="36">
        <v>30</v>
      </c>
      <c r="K68" s="36">
        <v>30</v>
      </c>
      <c r="L68" s="36">
        <v>30</v>
      </c>
      <c r="M68" s="36">
        <v>30</v>
      </c>
      <c r="N68" s="36">
        <v>30</v>
      </c>
      <c r="O68" s="26">
        <f t="shared" si="3"/>
        <v>330</v>
      </c>
    </row>
    <row r="69" spans="1:15" ht="15" customHeight="1" x14ac:dyDescent="0.2">
      <c r="A69" s="9">
        <v>0</v>
      </c>
      <c r="B69" s="2"/>
      <c r="C69" s="36">
        <v>30</v>
      </c>
      <c r="D69" s="36">
        <v>30</v>
      </c>
      <c r="E69" s="36">
        <v>30</v>
      </c>
      <c r="F69" s="36">
        <v>30</v>
      </c>
      <c r="G69" s="36">
        <v>30</v>
      </c>
      <c r="H69" s="36">
        <v>30</v>
      </c>
      <c r="I69" s="36">
        <v>30</v>
      </c>
      <c r="J69" s="36">
        <v>30</v>
      </c>
      <c r="K69" s="36">
        <v>30</v>
      </c>
      <c r="L69" s="36">
        <v>30</v>
      </c>
      <c r="M69" s="36">
        <v>30</v>
      </c>
      <c r="N69" s="36">
        <v>30</v>
      </c>
      <c r="O69" s="26">
        <f t="shared" si="3"/>
        <v>360</v>
      </c>
    </row>
    <row r="70" spans="1:15" ht="15" customHeight="1" x14ac:dyDescent="0.2">
      <c r="A70" s="9">
        <v>0</v>
      </c>
      <c r="B70" s="2"/>
      <c r="C70" s="36">
        <v>30</v>
      </c>
      <c r="D70" s="36">
        <v>30</v>
      </c>
      <c r="E70" s="36">
        <v>30</v>
      </c>
      <c r="F70" s="36">
        <v>30</v>
      </c>
      <c r="G70" s="36">
        <v>30</v>
      </c>
      <c r="H70" s="36">
        <v>30</v>
      </c>
      <c r="I70" s="36">
        <v>30</v>
      </c>
      <c r="J70" s="36">
        <v>30</v>
      </c>
      <c r="K70" s="36">
        <v>30</v>
      </c>
      <c r="L70" s="36">
        <v>30</v>
      </c>
      <c r="M70" s="36">
        <v>30</v>
      </c>
      <c r="N70" s="36">
        <v>30</v>
      </c>
      <c r="O70" s="26">
        <f t="shared" si="3"/>
        <v>360</v>
      </c>
    </row>
    <row r="71" spans="1:15" ht="15" customHeight="1" x14ac:dyDescent="0.2">
      <c r="A71" s="9">
        <v>80</v>
      </c>
      <c r="B71" s="2"/>
      <c r="C71" s="13"/>
      <c r="D71" s="13"/>
      <c r="E71" s="13">
        <v>30</v>
      </c>
      <c r="F71" s="13">
        <v>30</v>
      </c>
      <c r="G71" s="13">
        <v>30</v>
      </c>
      <c r="H71" s="13">
        <v>30</v>
      </c>
      <c r="I71" s="13">
        <v>30</v>
      </c>
      <c r="J71" s="13">
        <v>30</v>
      </c>
      <c r="K71" s="13">
        <v>30</v>
      </c>
      <c r="L71" s="13">
        <v>30</v>
      </c>
      <c r="M71" s="13">
        <v>30</v>
      </c>
      <c r="N71" s="13">
        <v>30</v>
      </c>
      <c r="O71" s="26">
        <f t="shared" si="3"/>
        <v>300</v>
      </c>
    </row>
    <row r="72" spans="1:15" ht="15" customHeight="1" x14ac:dyDescent="0.2">
      <c r="A72" s="9">
        <v>0</v>
      </c>
      <c r="B72" s="2"/>
      <c r="C72" s="36">
        <v>10</v>
      </c>
      <c r="D72" s="36">
        <v>10</v>
      </c>
      <c r="E72" s="36">
        <v>10</v>
      </c>
      <c r="F72" s="36">
        <v>10</v>
      </c>
      <c r="G72" s="36">
        <v>10</v>
      </c>
      <c r="H72" s="36">
        <v>10</v>
      </c>
      <c r="I72" s="36">
        <v>10</v>
      </c>
      <c r="J72" s="36">
        <v>10</v>
      </c>
      <c r="K72" s="36">
        <v>10</v>
      </c>
      <c r="L72" s="36">
        <v>10</v>
      </c>
      <c r="M72" s="36">
        <v>10</v>
      </c>
      <c r="N72" s="36">
        <v>10</v>
      </c>
      <c r="O72" s="26">
        <f t="shared" ref="O72:O77" si="4">SUM(C72:N72)</f>
        <v>120</v>
      </c>
    </row>
    <row r="73" spans="1:15" ht="15" customHeight="1" x14ac:dyDescent="0.2">
      <c r="A73" s="238"/>
      <c r="B73" s="236"/>
      <c r="C73" s="234">
        <v>65</v>
      </c>
      <c r="D73" s="239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26">
        <f t="shared" si="4"/>
        <v>65</v>
      </c>
    </row>
    <row r="74" spans="1:15" ht="15" customHeight="1" x14ac:dyDescent="0.2">
      <c r="A74" s="9">
        <v>0</v>
      </c>
      <c r="B74" s="2"/>
      <c r="C74" s="36">
        <v>30</v>
      </c>
      <c r="D74" s="36">
        <v>30</v>
      </c>
      <c r="E74" s="36">
        <v>30</v>
      </c>
      <c r="F74" s="36">
        <v>30</v>
      </c>
      <c r="G74" s="36">
        <v>30</v>
      </c>
      <c r="H74" s="36">
        <v>30</v>
      </c>
      <c r="I74" s="36">
        <v>30</v>
      </c>
      <c r="J74" s="36">
        <v>30</v>
      </c>
      <c r="K74" s="36">
        <v>30</v>
      </c>
      <c r="L74" s="36">
        <v>30</v>
      </c>
      <c r="M74" s="36">
        <v>30</v>
      </c>
      <c r="N74" s="36">
        <v>30</v>
      </c>
      <c r="O74" s="26">
        <f t="shared" si="4"/>
        <v>360</v>
      </c>
    </row>
    <row r="75" spans="1:15" ht="15" customHeight="1" x14ac:dyDescent="0.2">
      <c r="A75" s="238"/>
      <c r="B75" s="236"/>
      <c r="C75" s="239"/>
      <c r="D75" s="239"/>
      <c r="E75" s="239"/>
      <c r="F75" s="239">
        <v>30</v>
      </c>
      <c r="G75" s="234">
        <v>30</v>
      </c>
      <c r="H75" s="239"/>
      <c r="I75" s="36"/>
      <c r="J75" s="36"/>
      <c r="K75" s="36"/>
      <c r="L75" s="36"/>
      <c r="M75" s="36"/>
      <c r="N75" s="36"/>
      <c r="O75" s="26">
        <f t="shared" si="4"/>
        <v>60</v>
      </c>
    </row>
    <row r="76" spans="1:15" ht="15" customHeight="1" x14ac:dyDescent="0.2">
      <c r="A76" s="242"/>
      <c r="B76" s="243"/>
      <c r="C76" s="233">
        <v>30</v>
      </c>
      <c r="D76" s="233">
        <v>30</v>
      </c>
      <c r="E76" s="233">
        <v>30</v>
      </c>
      <c r="F76" s="233"/>
      <c r="G76" s="36"/>
      <c r="H76" s="37"/>
      <c r="I76" s="37"/>
      <c r="J76" s="37"/>
      <c r="K76" s="37"/>
      <c r="L76" s="37"/>
      <c r="M76" s="37"/>
      <c r="N76" s="37"/>
      <c r="O76" s="26">
        <f t="shared" si="4"/>
        <v>90</v>
      </c>
    </row>
    <row r="77" spans="1:15" ht="15" customHeight="1" x14ac:dyDescent="0.2">
      <c r="A77" s="229">
        <v>64</v>
      </c>
      <c r="B77" s="2"/>
      <c r="C77" s="36"/>
      <c r="D77" s="36">
        <v>60</v>
      </c>
      <c r="E77" s="36">
        <v>30</v>
      </c>
      <c r="F77" s="36">
        <v>30</v>
      </c>
      <c r="G77" s="36">
        <v>30</v>
      </c>
      <c r="H77" s="36">
        <v>30</v>
      </c>
      <c r="I77" s="36">
        <v>30</v>
      </c>
      <c r="J77" s="36">
        <v>30</v>
      </c>
      <c r="K77" s="36">
        <v>30</v>
      </c>
      <c r="L77" s="36">
        <v>30</v>
      </c>
      <c r="M77" s="36">
        <v>30</v>
      </c>
      <c r="N77" s="36">
        <v>30</v>
      </c>
      <c r="O77" s="26">
        <f t="shared" si="4"/>
        <v>360</v>
      </c>
    </row>
    <row r="78" spans="1:15" ht="15" customHeight="1" x14ac:dyDescent="0.2">
      <c r="A78" s="9">
        <v>0</v>
      </c>
      <c r="B78" s="2"/>
      <c r="C78" s="36">
        <v>30</v>
      </c>
      <c r="D78" s="36">
        <v>30</v>
      </c>
      <c r="E78" s="36">
        <v>30</v>
      </c>
      <c r="F78" s="36">
        <v>30</v>
      </c>
      <c r="G78" s="36">
        <v>30</v>
      </c>
      <c r="H78" s="36">
        <v>30</v>
      </c>
      <c r="I78" s="36">
        <v>30</v>
      </c>
      <c r="J78" s="36">
        <v>30</v>
      </c>
      <c r="K78" s="36">
        <v>30</v>
      </c>
      <c r="L78" s="36">
        <v>30</v>
      </c>
      <c r="M78" s="36">
        <v>30</v>
      </c>
      <c r="N78" s="36">
        <v>30</v>
      </c>
      <c r="O78" s="26">
        <f t="shared" ref="O78:O132" si="5">SUM(C78:N78)</f>
        <v>360</v>
      </c>
    </row>
    <row r="79" spans="1:15" ht="15" customHeight="1" x14ac:dyDescent="0.2">
      <c r="A79" s="9">
        <v>0</v>
      </c>
      <c r="B79" s="2"/>
      <c r="C79" s="36">
        <v>30</v>
      </c>
      <c r="D79" s="36">
        <v>30</v>
      </c>
      <c r="E79" s="36">
        <v>30</v>
      </c>
      <c r="F79" s="36">
        <v>30</v>
      </c>
      <c r="G79" s="36">
        <v>30</v>
      </c>
      <c r="H79" s="36">
        <v>30</v>
      </c>
      <c r="I79" s="36">
        <v>30</v>
      </c>
      <c r="J79" s="36">
        <v>30</v>
      </c>
      <c r="K79" s="36">
        <v>30</v>
      </c>
      <c r="L79" s="36">
        <v>30</v>
      </c>
      <c r="M79" s="36">
        <v>30</v>
      </c>
      <c r="N79" s="36">
        <v>90</v>
      </c>
      <c r="O79" s="26">
        <f t="shared" si="5"/>
        <v>420</v>
      </c>
    </row>
    <row r="80" spans="1:15" ht="15" customHeight="1" x14ac:dyDescent="0.2">
      <c r="A80" s="238"/>
      <c r="B80" s="241"/>
      <c r="C80" s="266">
        <v>30</v>
      </c>
      <c r="D80" s="235">
        <v>30</v>
      </c>
      <c r="E80" s="266">
        <v>30</v>
      </c>
      <c r="F80" s="266">
        <v>60</v>
      </c>
      <c r="G80" s="266">
        <v>30</v>
      </c>
      <c r="H80" s="235">
        <v>30</v>
      </c>
      <c r="I80" s="266">
        <v>30</v>
      </c>
      <c r="J80" s="266">
        <v>30</v>
      </c>
      <c r="K80" s="235">
        <v>30</v>
      </c>
      <c r="L80" s="239"/>
      <c r="M80" s="36"/>
      <c r="N80" s="36"/>
      <c r="O80" s="26">
        <f t="shared" si="5"/>
        <v>300</v>
      </c>
    </row>
    <row r="81" spans="1:15" ht="15" customHeight="1" x14ac:dyDescent="0.2">
      <c r="A81" s="9">
        <v>0</v>
      </c>
      <c r="B81" s="2"/>
      <c r="C81" s="36">
        <v>30</v>
      </c>
      <c r="D81" s="36">
        <v>30</v>
      </c>
      <c r="E81" s="36">
        <v>30</v>
      </c>
      <c r="F81" s="36">
        <v>30</v>
      </c>
      <c r="G81" s="36">
        <v>30</v>
      </c>
      <c r="H81" s="36">
        <v>30</v>
      </c>
      <c r="I81" s="36">
        <v>30</v>
      </c>
      <c r="J81" s="36">
        <v>30</v>
      </c>
      <c r="K81" s="36">
        <v>30</v>
      </c>
      <c r="L81" s="36">
        <v>30</v>
      </c>
      <c r="M81" s="36">
        <v>30</v>
      </c>
      <c r="N81" s="36">
        <v>90</v>
      </c>
      <c r="O81" s="26">
        <f t="shared" si="5"/>
        <v>420</v>
      </c>
    </row>
    <row r="82" spans="1:15" ht="15" customHeight="1" x14ac:dyDescent="0.2">
      <c r="A82" s="9">
        <v>0</v>
      </c>
      <c r="B82" s="2"/>
      <c r="C82" s="36">
        <v>15</v>
      </c>
      <c r="D82" s="36">
        <v>15</v>
      </c>
      <c r="E82" s="36">
        <v>15</v>
      </c>
      <c r="F82" s="36">
        <v>15</v>
      </c>
      <c r="G82" s="36">
        <v>15</v>
      </c>
      <c r="H82" s="36">
        <v>15</v>
      </c>
      <c r="I82" s="36">
        <v>15</v>
      </c>
      <c r="J82" s="36">
        <v>15</v>
      </c>
      <c r="K82" s="36">
        <v>15</v>
      </c>
      <c r="L82" s="36">
        <v>15</v>
      </c>
      <c r="M82" s="36">
        <v>15</v>
      </c>
      <c r="N82" s="36">
        <v>15</v>
      </c>
      <c r="O82" s="26">
        <f t="shared" si="5"/>
        <v>180</v>
      </c>
    </row>
    <row r="83" spans="1:15" ht="15" customHeight="1" x14ac:dyDescent="0.2">
      <c r="A83" s="238"/>
      <c r="B83" s="236"/>
      <c r="C83" s="234">
        <v>30</v>
      </c>
      <c r="D83" s="239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26">
        <f t="shared" si="5"/>
        <v>30</v>
      </c>
    </row>
    <row r="84" spans="1:15" ht="15" customHeight="1" x14ac:dyDescent="0.2">
      <c r="A84" s="9">
        <v>0</v>
      </c>
      <c r="B84" s="43"/>
      <c r="C84" s="36">
        <v>15</v>
      </c>
      <c r="D84" s="36">
        <v>15</v>
      </c>
      <c r="E84" s="36">
        <v>15</v>
      </c>
      <c r="F84" s="36">
        <v>15</v>
      </c>
      <c r="G84" s="36">
        <v>15</v>
      </c>
      <c r="H84" s="36">
        <v>15</v>
      </c>
      <c r="I84" s="36">
        <v>15</v>
      </c>
      <c r="J84" s="36">
        <v>15</v>
      </c>
      <c r="K84" s="36">
        <v>15</v>
      </c>
      <c r="L84" s="36">
        <v>15</v>
      </c>
      <c r="M84" s="36">
        <v>15</v>
      </c>
      <c r="N84" s="36">
        <v>15</v>
      </c>
      <c r="O84" s="26">
        <f t="shared" si="5"/>
        <v>180</v>
      </c>
    </row>
    <row r="85" spans="1:15" ht="15" customHeight="1" x14ac:dyDescent="0.2">
      <c r="A85" s="9">
        <v>0</v>
      </c>
      <c r="B85" s="2"/>
      <c r="C85" s="36">
        <v>30</v>
      </c>
      <c r="D85" s="36">
        <v>30</v>
      </c>
      <c r="E85" s="36">
        <v>30</v>
      </c>
      <c r="F85" s="36">
        <v>30</v>
      </c>
      <c r="G85" s="36">
        <v>30</v>
      </c>
      <c r="H85" s="36">
        <v>30</v>
      </c>
      <c r="I85" s="36">
        <v>30</v>
      </c>
      <c r="J85" s="36">
        <v>30</v>
      </c>
      <c r="K85" s="36">
        <v>30</v>
      </c>
      <c r="L85" s="36">
        <v>30</v>
      </c>
      <c r="M85" s="36">
        <v>30</v>
      </c>
      <c r="N85" s="36">
        <v>80</v>
      </c>
      <c r="O85" s="26">
        <f t="shared" si="5"/>
        <v>410</v>
      </c>
    </row>
    <row r="86" spans="1:15" ht="15" customHeight="1" x14ac:dyDescent="0.2">
      <c r="A86" s="41">
        <v>0</v>
      </c>
      <c r="B86" s="6"/>
      <c r="C86" s="36">
        <v>30</v>
      </c>
      <c r="D86" s="36">
        <v>30</v>
      </c>
      <c r="E86" s="36">
        <v>30</v>
      </c>
      <c r="F86" s="36">
        <v>30</v>
      </c>
      <c r="G86" s="36">
        <v>30</v>
      </c>
      <c r="H86" s="36">
        <v>30</v>
      </c>
      <c r="I86" s="36">
        <v>30</v>
      </c>
      <c r="J86" s="36">
        <v>30</v>
      </c>
      <c r="K86" s="36">
        <v>30</v>
      </c>
      <c r="L86" s="36">
        <v>30</v>
      </c>
      <c r="M86" s="36">
        <v>30</v>
      </c>
      <c r="N86" s="36">
        <v>30</v>
      </c>
      <c r="O86" s="26">
        <f t="shared" si="5"/>
        <v>360</v>
      </c>
    </row>
    <row r="87" spans="1:15" ht="15" customHeight="1" x14ac:dyDescent="0.2">
      <c r="A87" s="240"/>
      <c r="B87" s="241"/>
      <c r="C87" s="234">
        <v>30</v>
      </c>
      <c r="D87" s="239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26">
        <f t="shared" si="5"/>
        <v>30</v>
      </c>
    </row>
    <row r="88" spans="1:15" ht="15" customHeight="1" x14ac:dyDescent="0.2">
      <c r="A88" s="9">
        <v>101</v>
      </c>
      <c r="B88" s="2"/>
      <c r="C88" s="13"/>
      <c r="D88" s="13"/>
      <c r="E88" s="13"/>
      <c r="F88" s="13"/>
      <c r="G88" s="13"/>
      <c r="H88" s="13"/>
      <c r="I88" s="13"/>
      <c r="J88" s="13">
        <v>30</v>
      </c>
      <c r="K88" s="13">
        <v>30</v>
      </c>
      <c r="L88" s="13">
        <v>30</v>
      </c>
      <c r="M88" s="13">
        <v>30</v>
      </c>
      <c r="N88" s="13">
        <v>30</v>
      </c>
      <c r="O88" s="26">
        <f t="shared" si="5"/>
        <v>150</v>
      </c>
    </row>
    <row r="89" spans="1:15" ht="15" customHeight="1" x14ac:dyDescent="0.2">
      <c r="A89" s="9">
        <v>109</v>
      </c>
      <c r="B89" s="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>
        <v>30</v>
      </c>
      <c r="N89" s="13">
        <v>30</v>
      </c>
      <c r="O89" s="26">
        <f t="shared" si="5"/>
        <v>60</v>
      </c>
    </row>
    <row r="90" spans="1:15" ht="15" customHeight="1" x14ac:dyDescent="0.2">
      <c r="A90" s="242"/>
      <c r="B90" s="232"/>
      <c r="C90" s="233"/>
      <c r="D90" s="233">
        <v>30</v>
      </c>
      <c r="E90" s="234">
        <v>30</v>
      </c>
      <c r="F90" s="234">
        <v>30</v>
      </c>
      <c r="G90" s="233"/>
      <c r="H90" s="36"/>
      <c r="I90" s="36"/>
      <c r="J90" s="36"/>
      <c r="K90" s="36"/>
      <c r="L90" s="36"/>
      <c r="M90" s="36"/>
      <c r="N90" s="36"/>
      <c r="O90" s="26">
        <f t="shared" si="5"/>
        <v>90</v>
      </c>
    </row>
    <row r="91" spans="1:15" ht="15" customHeight="1" x14ac:dyDescent="0.2">
      <c r="A91" s="9">
        <v>114</v>
      </c>
      <c r="B91" s="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>
        <v>30</v>
      </c>
      <c r="N91" s="13">
        <v>30</v>
      </c>
      <c r="O91" s="26">
        <f t="shared" si="5"/>
        <v>60</v>
      </c>
    </row>
    <row r="92" spans="1:15" ht="15" customHeight="1" x14ac:dyDescent="0.2">
      <c r="A92" s="9">
        <v>94</v>
      </c>
      <c r="B92" s="2"/>
      <c r="C92" s="13"/>
      <c r="D92" s="13"/>
      <c r="E92" s="13"/>
      <c r="F92" s="13"/>
      <c r="G92" s="13"/>
      <c r="H92" s="13">
        <v>30</v>
      </c>
      <c r="I92" s="13">
        <v>30</v>
      </c>
      <c r="J92" s="13">
        <v>30</v>
      </c>
      <c r="K92" s="13">
        <v>30</v>
      </c>
      <c r="L92" s="13">
        <v>30</v>
      </c>
      <c r="M92" s="13">
        <v>30</v>
      </c>
      <c r="N92" s="273">
        <v>0</v>
      </c>
      <c r="O92" s="26">
        <f t="shared" si="5"/>
        <v>180</v>
      </c>
    </row>
    <row r="93" spans="1:15" ht="15" customHeight="1" x14ac:dyDescent="0.2">
      <c r="A93" s="9">
        <v>0</v>
      </c>
      <c r="B93" s="2"/>
      <c r="C93" s="36">
        <v>30</v>
      </c>
      <c r="D93" s="36">
        <v>30</v>
      </c>
      <c r="E93" s="36">
        <v>30</v>
      </c>
      <c r="F93" s="36">
        <v>30</v>
      </c>
      <c r="G93" s="36">
        <v>30</v>
      </c>
      <c r="H93" s="36">
        <v>30</v>
      </c>
      <c r="I93" s="36">
        <v>30</v>
      </c>
      <c r="J93" s="36">
        <v>30</v>
      </c>
      <c r="K93" s="36">
        <v>30</v>
      </c>
      <c r="L93" s="36">
        <v>30</v>
      </c>
      <c r="M93" s="36">
        <v>30</v>
      </c>
      <c r="N93" s="36">
        <v>90</v>
      </c>
      <c r="O93" s="26">
        <f t="shared" si="5"/>
        <v>420</v>
      </c>
    </row>
    <row r="94" spans="1:15" ht="15" customHeight="1" x14ac:dyDescent="0.2">
      <c r="A94" s="229">
        <v>0</v>
      </c>
      <c r="B94" s="2"/>
      <c r="C94" s="36">
        <v>15</v>
      </c>
      <c r="D94" s="36">
        <v>15</v>
      </c>
      <c r="E94" s="36">
        <v>15</v>
      </c>
      <c r="F94" s="36">
        <v>15</v>
      </c>
      <c r="G94" s="36">
        <v>15</v>
      </c>
      <c r="H94" s="234">
        <v>15</v>
      </c>
      <c r="I94" s="36">
        <v>15</v>
      </c>
      <c r="J94" s="36">
        <v>15</v>
      </c>
      <c r="K94" s="36">
        <v>15</v>
      </c>
      <c r="L94" s="234">
        <v>15</v>
      </c>
      <c r="M94" s="234">
        <v>15</v>
      </c>
      <c r="N94" s="281">
        <v>0</v>
      </c>
      <c r="O94" s="26">
        <f t="shared" si="5"/>
        <v>165</v>
      </c>
    </row>
    <row r="95" spans="1:15" ht="15" customHeight="1" x14ac:dyDescent="0.2">
      <c r="A95" s="9">
        <v>117</v>
      </c>
      <c r="B95" s="2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>
        <v>30</v>
      </c>
      <c r="O95" s="26">
        <f t="shared" si="5"/>
        <v>30</v>
      </c>
    </row>
    <row r="96" spans="1:15" ht="15" customHeight="1" x14ac:dyDescent="0.2">
      <c r="A96" s="9">
        <v>0</v>
      </c>
      <c r="B96" s="2"/>
      <c r="C96" s="36">
        <v>30</v>
      </c>
      <c r="D96" s="36">
        <v>30</v>
      </c>
      <c r="E96" s="36">
        <v>30</v>
      </c>
      <c r="F96" s="36">
        <v>30</v>
      </c>
      <c r="G96" s="36">
        <v>30</v>
      </c>
      <c r="H96" s="36">
        <v>30</v>
      </c>
      <c r="I96" s="36">
        <v>30</v>
      </c>
      <c r="J96" s="36">
        <v>30</v>
      </c>
      <c r="K96" s="36">
        <v>30</v>
      </c>
      <c r="L96" s="36">
        <v>30</v>
      </c>
      <c r="M96" s="36">
        <v>30</v>
      </c>
      <c r="N96" s="36">
        <v>30</v>
      </c>
      <c r="O96" s="26">
        <f t="shared" si="5"/>
        <v>360</v>
      </c>
    </row>
    <row r="97" spans="1:15" ht="15" customHeight="1" x14ac:dyDescent="0.2">
      <c r="A97" s="9">
        <v>0</v>
      </c>
      <c r="B97" s="2"/>
      <c r="C97" s="36">
        <v>30</v>
      </c>
      <c r="D97" s="36">
        <v>30</v>
      </c>
      <c r="E97" s="36">
        <v>30</v>
      </c>
      <c r="F97" s="36">
        <v>30</v>
      </c>
      <c r="G97" s="36">
        <v>30</v>
      </c>
      <c r="H97" s="36">
        <v>30</v>
      </c>
      <c r="I97" s="36">
        <v>30</v>
      </c>
      <c r="J97" s="36">
        <v>30</v>
      </c>
      <c r="K97" s="36">
        <v>30</v>
      </c>
      <c r="L97" s="36">
        <v>30</v>
      </c>
      <c r="M97" s="36">
        <v>30</v>
      </c>
      <c r="N97" s="36">
        <v>30</v>
      </c>
      <c r="O97" s="26">
        <f t="shared" si="5"/>
        <v>360</v>
      </c>
    </row>
    <row r="98" spans="1:15" ht="15" customHeight="1" x14ac:dyDescent="0.2">
      <c r="A98" s="41">
        <v>0</v>
      </c>
      <c r="B98" s="6"/>
      <c r="C98" s="37">
        <v>30</v>
      </c>
      <c r="D98" s="37">
        <v>30</v>
      </c>
      <c r="E98" s="37">
        <v>30</v>
      </c>
      <c r="F98" s="37">
        <v>30</v>
      </c>
      <c r="G98" s="37">
        <v>30</v>
      </c>
      <c r="H98" s="37">
        <v>30</v>
      </c>
      <c r="I98" s="37">
        <v>30</v>
      </c>
      <c r="J98" s="37">
        <v>30</v>
      </c>
      <c r="K98" s="37">
        <v>30</v>
      </c>
      <c r="L98" s="37">
        <v>30</v>
      </c>
      <c r="M98" s="37">
        <v>30</v>
      </c>
      <c r="N98" s="37">
        <v>30</v>
      </c>
      <c r="O98" s="26">
        <f t="shared" si="5"/>
        <v>360</v>
      </c>
    </row>
    <row r="99" spans="1:15" ht="15" customHeight="1" x14ac:dyDescent="0.2">
      <c r="A99" s="9">
        <v>0</v>
      </c>
      <c r="B99" s="2"/>
      <c r="C99" s="36">
        <v>30</v>
      </c>
      <c r="D99" s="36">
        <v>30</v>
      </c>
      <c r="E99" s="36">
        <v>30</v>
      </c>
      <c r="F99" s="36">
        <v>30</v>
      </c>
      <c r="G99" s="36">
        <v>30</v>
      </c>
      <c r="H99" s="36">
        <v>30</v>
      </c>
      <c r="I99" s="36">
        <v>30</v>
      </c>
      <c r="J99" s="36">
        <v>30</v>
      </c>
      <c r="K99" s="36">
        <v>30</v>
      </c>
      <c r="L99" s="36">
        <v>30</v>
      </c>
      <c r="M99" s="36">
        <v>30</v>
      </c>
      <c r="N99" s="36">
        <v>30</v>
      </c>
      <c r="O99" s="26">
        <f t="shared" si="5"/>
        <v>360</v>
      </c>
    </row>
    <row r="100" spans="1:15" ht="15" customHeight="1" x14ac:dyDescent="0.2">
      <c r="A100" s="9">
        <v>0</v>
      </c>
      <c r="B100" s="2"/>
      <c r="C100" s="36">
        <v>30</v>
      </c>
      <c r="D100" s="36">
        <v>30</v>
      </c>
      <c r="E100" s="36">
        <v>30</v>
      </c>
      <c r="F100" s="36">
        <v>30</v>
      </c>
      <c r="G100" s="36">
        <v>30</v>
      </c>
      <c r="H100" s="36">
        <v>30</v>
      </c>
      <c r="I100" s="36">
        <v>30</v>
      </c>
      <c r="J100" s="36">
        <v>30</v>
      </c>
      <c r="K100" s="36">
        <v>30</v>
      </c>
      <c r="L100" s="36">
        <v>30</v>
      </c>
      <c r="M100" s="36">
        <v>30</v>
      </c>
      <c r="N100" s="36">
        <v>30</v>
      </c>
      <c r="O100" s="26">
        <f t="shared" si="5"/>
        <v>360</v>
      </c>
    </row>
    <row r="101" spans="1:15" ht="15" customHeight="1" x14ac:dyDescent="0.2">
      <c r="A101" s="229">
        <v>84</v>
      </c>
      <c r="B101" s="2"/>
      <c r="C101" s="36"/>
      <c r="D101" s="36"/>
      <c r="E101" s="36"/>
      <c r="F101" s="13">
        <v>30</v>
      </c>
      <c r="G101" s="13">
        <v>30</v>
      </c>
      <c r="H101" s="13">
        <v>30</v>
      </c>
      <c r="I101" s="13">
        <v>30</v>
      </c>
      <c r="J101" s="13">
        <v>30</v>
      </c>
      <c r="K101" s="13">
        <v>30</v>
      </c>
      <c r="L101" s="13">
        <v>30</v>
      </c>
      <c r="M101" s="13">
        <v>30</v>
      </c>
      <c r="N101" s="13">
        <v>30</v>
      </c>
      <c r="O101" s="26">
        <f t="shared" si="5"/>
        <v>270</v>
      </c>
    </row>
    <row r="102" spans="1:15" ht="15" customHeight="1" x14ac:dyDescent="0.2">
      <c r="A102" s="9">
        <v>0</v>
      </c>
      <c r="B102" s="2"/>
      <c r="C102" s="36">
        <v>30</v>
      </c>
      <c r="D102" s="36">
        <v>30</v>
      </c>
      <c r="E102" s="36">
        <v>30</v>
      </c>
      <c r="F102" s="36">
        <v>30</v>
      </c>
      <c r="G102" s="36">
        <v>30</v>
      </c>
      <c r="H102" s="36">
        <v>30</v>
      </c>
      <c r="I102" s="36">
        <v>30</v>
      </c>
      <c r="J102" s="36">
        <v>30</v>
      </c>
      <c r="K102" s="36">
        <v>30</v>
      </c>
      <c r="L102" s="36">
        <v>30</v>
      </c>
      <c r="M102" s="36">
        <v>30</v>
      </c>
      <c r="N102" s="274">
        <v>0</v>
      </c>
      <c r="O102" s="26">
        <f t="shared" si="5"/>
        <v>330</v>
      </c>
    </row>
    <row r="103" spans="1:15" ht="15" customHeight="1" x14ac:dyDescent="0.2">
      <c r="A103" s="229">
        <v>83</v>
      </c>
      <c r="B103" s="2"/>
      <c r="C103" s="36"/>
      <c r="D103" s="36"/>
      <c r="E103" s="36"/>
      <c r="F103" s="13">
        <v>30</v>
      </c>
      <c r="G103" s="13">
        <v>30</v>
      </c>
      <c r="H103" s="13">
        <v>30</v>
      </c>
      <c r="I103" s="13">
        <v>30</v>
      </c>
      <c r="J103" s="13">
        <v>30</v>
      </c>
      <c r="K103" s="13">
        <v>30</v>
      </c>
      <c r="L103" s="13">
        <v>30</v>
      </c>
      <c r="M103" s="13">
        <v>30</v>
      </c>
      <c r="N103" s="36">
        <v>30</v>
      </c>
      <c r="O103" s="26">
        <f t="shared" si="5"/>
        <v>270</v>
      </c>
    </row>
    <row r="104" spans="1:15" ht="15" customHeight="1" x14ac:dyDescent="0.2">
      <c r="A104" s="9">
        <v>91</v>
      </c>
      <c r="B104" s="2"/>
      <c r="C104" s="13"/>
      <c r="D104" s="13"/>
      <c r="E104" s="13"/>
      <c r="F104" s="13"/>
      <c r="G104" s="13"/>
      <c r="H104" s="13">
        <v>30</v>
      </c>
      <c r="I104" s="13">
        <v>30</v>
      </c>
      <c r="J104" s="13">
        <v>30</v>
      </c>
      <c r="K104" s="13">
        <v>30</v>
      </c>
      <c r="L104" s="13">
        <v>30</v>
      </c>
      <c r="M104" s="13">
        <v>30</v>
      </c>
      <c r="N104" s="36">
        <v>30</v>
      </c>
      <c r="O104" s="26">
        <f t="shared" si="5"/>
        <v>210</v>
      </c>
    </row>
    <row r="105" spans="1:15" ht="15" customHeight="1" x14ac:dyDescent="0.2">
      <c r="A105" s="229">
        <v>75</v>
      </c>
      <c r="B105" s="2"/>
      <c r="C105" s="36"/>
      <c r="D105" s="36">
        <v>30</v>
      </c>
      <c r="E105" s="36">
        <v>30</v>
      </c>
      <c r="F105" s="36">
        <v>30</v>
      </c>
      <c r="G105" s="36">
        <v>30</v>
      </c>
      <c r="H105" s="36">
        <v>30</v>
      </c>
      <c r="I105" s="36">
        <v>30</v>
      </c>
      <c r="J105" s="36">
        <v>30</v>
      </c>
      <c r="K105" s="36">
        <v>30</v>
      </c>
      <c r="L105" s="36">
        <v>30</v>
      </c>
      <c r="M105" s="234">
        <v>30</v>
      </c>
      <c r="N105" s="36">
        <v>60</v>
      </c>
      <c r="O105" s="26">
        <f t="shared" si="5"/>
        <v>360</v>
      </c>
    </row>
    <row r="106" spans="1:15" ht="15" customHeight="1" x14ac:dyDescent="0.2">
      <c r="A106" s="229">
        <v>82</v>
      </c>
      <c r="B106" s="2"/>
      <c r="C106" s="36"/>
      <c r="D106" s="36"/>
      <c r="E106" s="36"/>
      <c r="F106" s="13">
        <v>30</v>
      </c>
      <c r="G106" s="13">
        <v>30</v>
      </c>
      <c r="H106" s="13">
        <v>30</v>
      </c>
      <c r="I106" s="13">
        <v>30</v>
      </c>
      <c r="J106" s="13">
        <v>30</v>
      </c>
      <c r="K106" s="13">
        <v>30</v>
      </c>
      <c r="L106" s="13">
        <v>30</v>
      </c>
      <c r="M106" s="13">
        <v>30</v>
      </c>
      <c r="N106" s="36">
        <v>30</v>
      </c>
      <c r="O106" s="26">
        <f t="shared" si="5"/>
        <v>270</v>
      </c>
    </row>
    <row r="107" spans="1:15" ht="15" customHeight="1" x14ac:dyDescent="0.2">
      <c r="A107" s="242"/>
      <c r="B107" s="232"/>
      <c r="C107" s="234">
        <v>30</v>
      </c>
      <c r="D107" s="233">
        <v>0</v>
      </c>
      <c r="E107" s="233"/>
      <c r="F107" s="36"/>
      <c r="G107" s="36"/>
      <c r="H107" s="36"/>
      <c r="I107" s="36"/>
      <c r="J107" s="36"/>
      <c r="K107" s="36"/>
      <c r="L107" s="36"/>
      <c r="M107" s="36"/>
      <c r="N107" s="36"/>
      <c r="O107" s="26">
        <f t="shared" si="5"/>
        <v>30</v>
      </c>
    </row>
    <row r="108" spans="1:15" ht="15" customHeight="1" x14ac:dyDescent="0.2">
      <c r="A108" s="9">
        <v>90</v>
      </c>
      <c r="B108" s="2"/>
      <c r="C108" s="13"/>
      <c r="D108" s="13"/>
      <c r="E108" s="13"/>
      <c r="F108" s="13"/>
      <c r="G108" s="13"/>
      <c r="H108" s="13">
        <v>30</v>
      </c>
      <c r="I108" s="13">
        <v>30</v>
      </c>
      <c r="J108" s="13">
        <v>30</v>
      </c>
      <c r="K108" s="13">
        <v>30</v>
      </c>
      <c r="L108" s="13">
        <v>30</v>
      </c>
      <c r="M108" s="13">
        <v>30</v>
      </c>
      <c r="N108" s="13">
        <v>90</v>
      </c>
      <c r="O108" s="26">
        <f t="shared" si="5"/>
        <v>270</v>
      </c>
    </row>
    <row r="109" spans="1:15" ht="15" customHeight="1" x14ac:dyDescent="0.2">
      <c r="A109" s="9">
        <v>0</v>
      </c>
      <c r="B109" s="43"/>
      <c r="C109" s="37">
        <v>30</v>
      </c>
      <c r="D109" s="37">
        <v>30</v>
      </c>
      <c r="E109" s="37">
        <v>30</v>
      </c>
      <c r="F109" s="37">
        <v>30</v>
      </c>
      <c r="G109" s="37">
        <v>30</v>
      </c>
      <c r="H109" s="37">
        <v>30</v>
      </c>
      <c r="I109" s="37">
        <v>30</v>
      </c>
      <c r="J109" s="37">
        <v>30</v>
      </c>
      <c r="K109" s="37">
        <v>30</v>
      </c>
      <c r="L109" s="37">
        <v>30</v>
      </c>
      <c r="M109" s="37">
        <v>30</v>
      </c>
      <c r="N109" s="36">
        <v>30</v>
      </c>
      <c r="O109" s="26">
        <f t="shared" si="5"/>
        <v>360</v>
      </c>
    </row>
    <row r="110" spans="1:15" ht="15" customHeight="1" x14ac:dyDescent="0.2">
      <c r="A110" s="41">
        <v>0</v>
      </c>
      <c r="B110" s="43"/>
      <c r="C110" s="36">
        <v>30</v>
      </c>
      <c r="D110" s="36">
        <v>30</v>
      </c>
      <c r="E110" s="36">
        <v>30</v>
      </c>
      <c r="F110" s="36">
        <v>30</v>
      </c>
      <c r="G110" s="36">
        <v>30</v>
      </c>
      <c r="H110" s="36">
        <v>30</v>
      </c>
      <c r="I110" s="36">
        <v>30</v>
      </c>
      <c r="J110" s="36">
        <v>30</v>
      </c>
      <c r="K110" s="36">
        <v>30</v>
      </c>
      <c r="L110" s="36">
        <v>30</v>
      </c>
      <c r="M110" s="36">
        <v>30</v>
      </c>
      <c r="N110" s="36">
        <v>30</v>
      </c>
      <c r="O110" s="26">
        <f t="shared" si="5"/>
        <v>360</v>
      </c>
    </row>
    <row r="111" spans="1:15" ht="15" customHeight="1" x14ac:dyDescent="0.2">
      <c r="A111" s="9">
        <v>116</v>
      </c>
      <c r="B111" s="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>
        <v>30</v>
      </c>
      <c r="N111" s="13">
        <v>30</v>
      </c>
      <c r="O111" s="26">
        <f t="shared" si="5"/>
        <v>60</v>
      </c>
    </row>
    <row r="112" spans="1:15" ht="15" customHeight="1" x14ac:dyDescent="0.2">
      <c r="A112" s="9">
        <v>0</v>
      </c>
      <c r="B112" s="2"/>
      <c r="C112" s="36">
        <v>15</v>
      </c>
      <c r="D112" s="36">
        <v>15</v>
      </c>
      <c r="E112" s="36">
        <v>15</v>
      </c>
      <c r="F112" s="36">
        <v>15</v>
      </c>
      <c r="G112" s="36">
        <v>15</v>
      </c>
      <c r="H112" s="36">
        <v>15</v>
      </c>
      <c r="I112" s="36">
        <v>15</v>
      </c>
      <c r="J112" s="36">
        <v>15</v>
      </c>
      <c r="K112" s="36">
        <v>15</v>
      </c>
      <c r="L112" s="36">
        <v>15</v>
      </c>
      <c r="M112" s="36">
        <v>15</v>
      </c>
      <c r="N112" s="36">
        <v>30</v>
      </c>
      <c r="O112" s="26">
        <f t="shared" si="5"/>
        <v>195</v>
      </c>
    </row>
    <row r="113" spans="1:15" ht="15" customHeight="1" x14ac:dyDescent="0.2">
      <c r="A113" s="238"/>
      <c r="B113" s="236"/>
      <c r="C113" s="239">
        <v>30</v>
      </c>
      <c r="D113" s="239">
        <v>30</v>
      </c>
      <c r="E113" s="239">
        <v>30</v>
      </c>
      <c r="F113" s="239">
        <v>30</v>
      </c>
      <c r="G113" s="239">
        <v>30</v>
      </c>
      <c r="H113" s="239"/>
      <c r="I113" s="36"/>
      <c r="J113" s="36"/>
      <c r="K113" s="36"/>
      <c r="L113" s="36"/>
      <c r="M113" s="36"/>
      <c r="N113" s="36"/>
      <c r="O113" s="26">
        <f t="shared" si="5"/>
        <v>150</v>
      </c>
    </row>
    <row r="114" spans="1:15" ht="15" customHeight="1" x14ac:dyDescent="0.2">
      <c r="A114" s="9">
        <v>0</v>
      </c>
      <c r="B114" s="2"/>
      <c r="C114" s="36">
        <v>30</v>
      </c>
      <c r="D114" s="36">
        <v>30</v>
      </c>
      <c r="E114" s="36">
        <v>30</v>
      </c>
      <c r="F114" s="36">
        <v>30</v>
      </c>
      <c r="G114" s="36">
        <v>30</v>
      </c>
      <c r="H114" s="36">
        <v>30</v>
      </c>
      <c r="I114" s="36">
        <v>30</v>
      </c>
      <c r="J114" s="36">
        <v>30</v>
      </c>
      <c r="K114" s="36">
        <v>30</v>
      </c>
      <c r="L114" s="36">
        <v>30</v>
      </c>
      <c r="M114" s="36">
        <v>30</v>
      </c>
      <c r="N114" s="36">
        <v>30</v>
      </c>
      <c r="O114" s="26">
        <f t="shared" si="5"/>
        <v>360</v>
      </c>
    </row>
    <row r="115" spans="1:15" ht="15" customHeight="1" x14ac:dyDescent="0.2">
      <c r="A115" s="9">
        <v>0</v>
      </c>
      <c r="B115" s="2"/>
      <c r="C115" s="36">
        <v>10</v>
      </c>
      <c r="D115" s="36">
        <v>10</v>
      </c>
      <c r="E115" s="36">
        <v>10</v>
      </c>
      <c r="F115" s="36">
        <v>10</v>
      </c>
      <c r="G115" s="36">
        <v>10</v>
      </c>
      <c r="H115" s="36">
        <v>10</v>
      </c>
      <c r="I115" s="36">
        <v>10</v>
      </c>
      <c r="J115" s="36">
        <v>10</v>
      </c>
      <c r="K115" s="36">
        <v>10</v>
      </c>
      <c r="L115" s="36">
        <v>10</v>
      </c>
      <c r="M115" s="36">
        <v>10</v>
      </c>
      <c r="N115" s="36">
        <v>10</v>
      </c>
      <c r="O115" s="26">
        <f t="shared" si="5"/>
        <v>120</v>
      </c>
    </row>
    <row r="116" spans="1:15" ht="15" customHeight="1" x14ac:dyDescent="0.2">
      <c r="A116" s="9">
        <v>0</v>
      </c>
      <c r="B116" s="2"/>
      <c r="C116" s="36">
        <v>30</v>
      </c>
      <c r="D116" s="36">
        <v>30</v>
      </c>
      <c r="E116" s="36">
        <v>30</v>
      </c>
      <c r="F116" s="36">
        <v>30</v>
      </c>
      <c r="G116" s="36">
        <v>30</v>
      </c>
      <c r="H116" s="36">
        <v>30</v>
      </c>
      <c r="I116" s="36">
        <v>30</v>
      </c>
      <c r="J116" s="36">
        <v>30</v>
      </c>
      <c r="K116" s="36">
        <v>30</v>
      </c>
      <c r="L116" s="36">
        <v>30</v>
      </c>
      <c r="M116" s="36">
        <v>30</v>
      </c>
      <c r="N116" s="36">
        <v>90</v>
      </c>
      <c r="O116" s="26">
        <f t="shared" si="5"/>
        <v>420</v>
      </c>
    </row>
    <row r="117" spans="1:15" ht="15" customHeight="1" x14ac:dyDescent="0.2">
      <c r="A117" s="252">
        <v>96</v>
      </c>
      <c r="B117" s="6"/>
      <c r="C117" s="4"/>
      <c r="D117" s="5"/>
      <c r="E117" s="5"/>
      <c r="F117" s="5"/>
      <c r="G117" s="5"/>
      <c r="H117" s="5"/>
      <c r="I117" s="5">
        <v>30</v>
      </c>
      <c r="J117" s="5">
        <v>30</v>
      </c>
      <c r="K117" s="5">
        <v>30</v>
      </c>
      <c r="L117" s="5">
        <v>30</v>
      </c>
      <c r="M117" s="5">
        <v>30</v>
      </c>
      <c r="N117" s="5">
        <v>30</v>
      </c>
      <c r="O117" s="26">
        <f t="shared" si="5"/>
        <v>180</v>
      </c>
    </row>
    <row r="118" spans="1:15" ht="15" customHeight="1" x14ac:dyDescent="0.2">
      <c r="A118" s="9">
        <v>0</v>
      </c>
      <c r="B118" s="2"/>
      <c r="C118" s="36">
        <v>10</v>
      </c>
      <c r="D118" s="36">
        <v>10</v>
      </c>
      <c r="E118" s="36">
        <v>10</v>
      </c>
      <c r="F118" s="36">
        <v>10</v>
      </c>
      <c r="G118" s="36">
        <v>10</v>
      </c>
      <c r="H118" s="36">
        <v>10</v>
      </c>
      <c r="I118" s="36">
        <v>10</v>
      </c>
      <c r="J118" s="36">
        <v>10</v>
      </c>
      <c r="K118" s="36">
        <v>10</v>
      </c>
      <c r="L118" s="36">
        <v>10</v>
      </c>
      <c r="M118" s="36">
        <v>10</v>
      </c>
      <c r="N118" s="36">
        <v>10</v>
      </c>
      <c r="O118" s="26">
        <f t="shared" si="5"/>
        <v>120</v>
      </c>
    </row>
    <row r="119" spans="1:15" ht="15" customHeight="1" x14ac:dyDescent="0.2">
      <c r="A119" s="9">
        <v>0</v>
      </c>
      <c r="B119" s="2"/>
      <c r="C119" s="234">
        <v>30</v>
      </c>
      <c r="D119" s="36">
        <v>60</v>
      </c>
      <c r="E119" s="36">
        <v>30</v>
      </c>
      <c r="F119" s="36">
        <v>30</v>
      </c>
      <c r="G119" s="36">
        <v>30</v>
      </c>
      <c r="H119" s="36">
        <v>30</v>
      </c>
      <c r="I119" s="36">
        <v>30</v>
      </c>
      <c r="J119" s="36">
        <v>30</v>
      </c>
      <c r="K119" s="36">
        <v>30</v>
      </c>
      <c r="L119" s="36">
        <v>30</v>
      </c>
      <c r="M119" s="36">
        <v>30</v>
      </c>
      <c r="N119" s="36">
        <v>30</v>
      </c>
      <c r="O119" s="26">
        <f t="shared" si="5"/>
        <v>390</v>
      </c>
    </row>
    <row r="120" spans="1:15" ht="15" customHeight="1" x14ac:dyDescent="0.2">
      <c r="A120" s="9">
        <v>0</v>
      </c>
      <c r="B120" s="2"/>
      <c r="C120" s="36">
        <v>10</v>
      </c>
      <c r="D120" s="36">
        <v>10</v>
      </c>
      <c r="E120" s="36">
        <v>10</v>
      </c>
      <c r="F120" s="36">
        <v>10</v>
      </c>
      <c r="G120" s="36">
        <v>10</v>
      </c>
      <c r="H120" s="36">
        <v>10</v>
      </c>
      <c r="I120" s="36">
        <v>10</v>
      </c>
      <c r="J120" s="36">
        <v>10</v>
      </c>
      <c r="K120" s="36">
        <v>10</v>
      </c>
      <c r="L120" s="36">
        <v>10</v>
      </c>
      <c r="M120" s="36">
        <v>10</v>
      </c>
      <c r="N120" s="36">
        <v>10</v>
      </c>
      <c r="O120" s="26">
        <f t="shared" si="5"/>
        <v>120</v>
      </c>
    </row>
    <row r="121" spans="1:15" ht="15" customHeight="1" x14ac:dyDescent="0.2">
      <c r="A121" s="41">
        <v>0</v>
      </c>
      <c r="B121" s="6"/>
      <c r="C121" s="36">
        <v>30</v>
      </c>
      <c r="D121" s="36">
        <v>30</v>
      </c>
      <c r="E121" s="36">
        <v>30</v>
      </c>
      <c r="F121" s="36">
        <v>30</v>
      </c>
      <c r="G121" s="36">
        <v>30</v>
      </c>
      <c r="H121" s="36">
        <v>15</v>
      </c>
      <c r="I121" s="36">
        <v>15</v>
      </c>
      <c r="J121" s="36">
        <v>15</v>
      </c>
      <c r="K121" s="36">
        <v>15</v>
      </c>
      <c r="L121" s="36">
        <v>15</v>
      </c>
      <c r="M121" s="36">
        <v>15</v>
      </c>
      <c r="N121" s="36">
        <v>15</v>
      </c>
      <c r="O121" s="26">
        <f t="shared" si="5"/>
        <v>255</v>
      </c>
    </row>
    <row r="122" spans="1:15" ht="15" customHeight="1" x14ac:dyDescent="0.2">
      <c r="A122" s="9">
        <v>0</v>
      </c>
      <c r="B122" s="2"/>
      <c r="C122" s="36">
        <v>30</v>
      </c>
      <c r="D122" s="36">
        <v>30</v>
      </c>
      <c r="E122" s="36">
        <v>30</v>
      </c>
      <c r="F122" s="36">
        <v>30</v>
      </c>
      <c r="G122" s="36">
        <v>30</v>
      </c>
      <c r="H122" s="36">
        <v>30</v>
      </c>
      <c r="I122" s="36">
        <v>30</v>
      </c>
      <c r="J122" s="36">
        <v>30</v>
      </c>
      <c r="K122" s="36">
        <v>30</v>
      </c>
      <c r="L122" s="36">
        <v>30</v>
      </c>
      <c r="M122" s="36">
        <v>30</v>
      </c>
      <c r="N122" s="36">
        <v>30</v>
      </c>
      <c r="O122" s="26">
        <f t="shared" si="5"/>
        <v>360</v>
      </c>
    </row>
    <row r="123" spans="1:15" ht="15" customHeight="1" x14ac:dyDescent="0.2">
      <c r="A123" s="9">
        <v>0</v>
      </c>
      <c r="B123" s="2"/>
      <c r="C123" s="36">
        <v>15</v>
      </c>
      <c r="D123" s="36">
        <v>15</v>
      </c>
      <c r="E123" s="36">
        <v>15</v>
      </c>
      <c r="F123" s="36">
        <v>15</v>
      </c>
      <c r="G123" s="36">
        <v>15</v>
      </c>
      <c r="H123" s="36">
        <v>15</v>
      </c>
      <c r="I123" s="36">
        <v>15</v>
      </c>
      <c r="J123" s="36">
        <v>15</v>
      </c>
      <c r="K123" s="36">
        <v>15</v>
      </c>
      <c r="L123" s="36">
        <v>15</v>
      </c>
      <c r="M123" s="36">
        <v>15</v>
      </c>
      <c r="N123" s="36">
        <v>15</v>
      </c>
      <c r="O123" s="26">
        <f t="shared" si="5"/>
        <v>180</v>
      </c>
    </row>
    <row r="124" spans="1:15" ht="15" customHeight="1" x14ac:dyDescent="0.2">
      <c r="A124" s="9">
        <v>0</v>
      </c>
      <c r="B124" s="2"/>
      <c r="C124" s="36">
        <v>10</v>
      </c>
      <c r="D124" s="36">
        <v>10</v>
      </c>
      <c r="E124" s="36">
        <v>10</v>
      </c>
      <c r="F124" s="36">
        <v>10</v>
      </c>
      <c r="G124" s="36">
        <v>10</v>
      </c>
      <c r="H124" s="36">
        <v>10</v>
      </c>
      <c r="I124" s="36">
        <v>10</v>
      </c>
      <c r="J124" s="36">
        <v>10</v>
      </c>
      <c r="K124" s="36">
        <v>10</v>
      </c>
      <c r="L124" s="36">
        <v>10</v>
      </c>
      <c r="M124" s="36">
        <v>10</v>
      </c>
      <c r="N124" s="36">
        <v>10</v>
      </c>
      <c r="O124" s="26">
        <f t="shared" si="5"/>
        <v>120</v>
      </c>
    </row>
    <row r="125" spans="1:15" ht="15" customHeight="1" x14ac:dyDescent="0.2">
      <c r="A125" s="9">
        <v>0</v>
      </c>
      <c r="B125" s="46"/>
      <c r="C125" s="36">
        <v>15</v>
      </c>
      <c r="D125" s="36">
        <v>15</v>
      </c>
      <c r="E125" s="36">
        <v>15</v>
      </c>
      <c r="F125" s="36">
        <v>15</v>
      </c>
      <c r="G125" s="36">
        <v>15</v>
      </c>
      <c r="H125" s="36">
        <v>15</v>
      </c>
      <c r="I125" s="36">
        <v>15</v>
      </c>
      <c r="J125" s="36">
        <v>15</v>
      </c>
      <c r="K125" s="36">
        <v>15</v>
      </c>
      <c r="L125" s="36">
        <v>15</v>
      </c>
      <c r="M125" s="36">
        <v>15</v>
      </c>
      <c r="N125" s="36">
        <v>45</v>
      </c>
      <c r="O125" s="26">
        <f t="shared" si="5"/>
        <v>210</v>
      </c>
    </row>
    <row r="126" spans="1:15" ht="15" customHeight="1" x14ac:dyDescent="0.2">
      <c r="A126" s="9">
        <v>0</v>
      </c>
      <c r="B126" s="2"/>
      <c r="C126" s="36">
        <v>30</v>
      </c>
      <c r="D126" s="36">
        <v>30</v>
      </c>
      <c r="E126" s="36">
        <v>30</v>
      </c>
      <c r="F126" s="36">
        <v>30</v>
      </c>
      <c r="G126" s="36">
        <v>30</v>
      </c>
      <c r="H126" s="36">
        <v>30</v>
      </c>
      <c r="I126" s="36">
        <v>30</v>
      </c>
      <c r="J126" s="36">
        <v>30</v>
      </c>
      <c r="K126" s="36">
        <v>30</v>
      </c>
      <c r="L126" s="36">
        <v>30</v>
      </c>
      <c r="M126" s="36">
        <v>30</v>
      </c>
      <c r="N126" s="36">
        <v>30</v>
      </c>
      <c r="O126" s="26">
        <f t="shared" si="5"/>
        <v>360</v>
      </c>
    </row>
    <row r="127" spans="1:15" ht="15" customHeight="1" x14ac:dyDescent="0.2">
      <c r="A127" s="41">
        <v>0</v>
      </c>
      <c r="B127" s="43"/>
      <c r="C127" s="36">
        <v>30</v>
      </c>
      <c r="D127" s="36">
        <v>30</v>
      </c>
      <c r="E127" s="36">
        <v>30</v>
      </c>
      <c r="F127" s="36">
        <v>30</v>
      </c>
      <c r="G127" s="36">
        <v>30</v>
      </c>
      <c r="H127" s="36">
        <v>30</v>
      </c>
      <c r="I127" s="36">
        <v>30</v>
      </c>
      <c r="J127" s="36">
        <v>30</v>
      </c>
      <c r="K127" s="36">
        <v>30</v>
      </c>
      <c r="L127" s="36">
        <v>30</v>
      </c>
      <c r="M127" s="36">
        <v>30</v>
      </c>
      <c r="N127" s="36">
        <v>30</v>
      </c>
      <c r="O127" s="26">
        <f t="shared" si="5"/>
        <v>360</v>
      </c>
    </row>
    <row r="128" spans="1:15" ht="15" customHeight="1" x14ac:dyDescent="0.2">
      <c r="A128" s="238"/>
      <c r="B128" s="236"/>
      <c r="C128" s="239">
        <v>30</v>
      </c>
      <c r="D128" s="239">
        <v>30</v>
      </c>
      <c r="E128" s="239">
        <v>30</v>
      </c>
      <c r="F128" s="239">
        <v>30</v>
      </c>
      <c r="G128" s="239">
        <v>30</v>
      </c>
      <c r="H128" s="239">
        <v>30</v>
      </c>
      <c r="I128" s="239">
        <v>30</v>
      </c>
      <c r="J128" s="239">
        <v>30</v>
      </c>
      <c r="K128" s="239">
        <v>30</v>
      </c>
      <c r="L128" s="239"/>
      <c r="M128" s="13"/>
      <c r="N128" s="13"/>
      <c r="O128" s="26">
        <f t="shared" si="5"/>
        <v>270</v>
      </c>
    </row>
    <row r="129" spans="1:15" ht="15" customHeight="1" x14ac:dyDescent="0.2">
      <c r="A129" s="229">
        <v>0</v>
      </c>
      <c r="B129" s="2"/>
      <c r="C129" s="36">
        <v>30</v>
      </c>
      <c r="D129" s="36">
        <v>30</v>
      </c>
      <c r="E129" s="36">
        <v>30</v>
      </c>
      <c r="F129" s="36">
        <v>30</v>
      </c>
      <c r="G129" s="36">
        <v>30</v>
      </c>
      <c r="H129" s="36">
        <v>30</v>
      </c>
      <c r="I129" s="36">
        <v>30</v>
      </c>
      <c r="J129" s="36">
        <v>30</v>
      </c>
      <c r="K129" s="36">
        <v>30</v>
      </c>
      <c r="L129" s="36">
        <v>30</v>
      </c>
      <c r="M129" s="36">
        <v>30</v>
      </c>
      <c r="N129" s="36">
        <v>30</v>
      </c>
      <c r="O129" s="26">
        <f t="shared" si="5"/>
        <v>360</v>
      </c>
    </row>
    <row r="130" spans="1:15" ht="15" customHeight="1" x14ac:dyDescent="0.2">
      <c r="A130" s="238"/>
      <c r="B130" s="236"/>
      <c r="C130" s="239"/>
      <c r="D130" s="239">
        <v>30</v>
      </c>
      <c r="E130" s="239">
        <v>30</v>
      </c>
      <c r="F130" s="239">
        <v>30</v>
      </c>
      <c r="G130" s="239">
        <v>30</v>
      </c>
      <c r="H130" s="239"/>
      <c r="I130" s="36"/>
      <c r="J130" s="36"/>
      <c r="K130" s="36"/>
      <c r="L130" s="36"/>
      <c r="M130" s="36"/>
      <c r="N130" s="36"/>
      <c r="O130" s="26">
        <f t="shared" si="5"/>
        <v>120</v>
      </c>
    </row>
    <row r="131" spans="1:15" ht="15" customHeight="1" x14ac:dyDescent="0.2">
      <c r="A131" s="9">
        <v>0</v>
      </c>
      <c r="B131" s="2"/>
      <c r="C131" s="36">
        <v>10</v>
      </c>
      <c r="D131" s="36">
        <v>10</v>
      </c>
      <c r="E131" s="36">
        <v>10</v>
      </c>
      <c r="F131" s="36">
        <v>10</v>
      </c>
      <c r="G131" s="36">
        <v>10</v>
      </c>
      <c r="H131" s="36">
        <v>10</v>
      </c>
      <c r="I131" s="36">
        <v>10</v>
      </c>
      <c r="J131" s="36">
        <v>10</v>
      </c>
      <c r="K131" s="36">
        <v>10</v>
      </c>
      <c r="L131" s="36">
        <v>10</v>
      </c>
      <c r="M131" s="36">
        <v>10</v>
      </c>
      <c r="N131" s="36">
        <v>10</v>
      </c>
      <c r="O131" s="26">
        <f t="shared" si="5"/>
        <v>120</v>
      </c>
    </row>
    <row r="132" spans="1:15" ht="15" customHeight="1" x14ac:dyDescent="0.2">
      <c r="A132" s="41">
        <v>0</v>
      </c>
      <c r="B132" s="43"/>
      <c r="C132" s="36">
        <v>30</v>
      </c>
      <c r="D132" s="36">
        <v>30</v>
      </c>
      <c r="E132" s="36">
        <v>30</v>
      </c>
      <c r="F132" s="36">
        <v>30</v>
      </c>
      <c r="G132" s="36">
        <v>30</v>
      </c>
      <c r="H132" s="36">
        <v>30</v>
      </c>
      <c r="I132" s="36">
        <v>30</v>
      </c>
      <c r="J132" s="36">
        <v>30</v>
      </c>
      <c r="K132" s="36">
        <v>30</v>
      </c>
      <c r="L132" s="36">
        <v>30</v>
      </c>
      <c r="M132" s="36">
        <v>30</v>
      </c>
      <c r="N132" s="36">
        <v>30</v>
      </c>
      <c r="O132" s="26">
        <f t="shared" si="5"/>
        <v>360</v>
      </c>
    </row>
    <row r="133" spans="1:15" ht="15" customHeight="1" x14ac:dyDescent="0.2">
      <c r="A133" s="229">
        <v>0</v>
      </c>
      <c r="B133" s="43"/>
      <c r="C133" s="37">
        <v>30</v>
      </c>
      <c r="D133" s="37">
        <v>30</v>
      </c>
      <c r="E133" s="37">
        <v>30</v>
      </c>
      <c r="F133" s="37">
        <v>30</v>
      </c>
      <c r="G133" s="37">
        <v>30</v>
      </c>
      <c r="H133" s="37">
        <v>30</v>
      </c>
      <c r="I133" s="37">
        <v>30</v>
      </c>
      <c r="J133" s="37">
        <v>30</v>
      </c>
      <c r="K133" s="37">
        <v>30</v>
      </c>
      <c r="L133" s="37">
        <v>30</v>
      </c>
      <c r="M133" s="37">
        <v>30</v>
      </c>
      <c r="N133" s="275">
        <v>0</v>
      </c>
      <c r="O133" s="26">
        <f t="shared" ref="O133:O171" si="6">SUM(C133:N133)</f>
        <v>330</v>
      </c>
    </row>
    <row r="134" spans="1:15" ht="15" customHeight="1" x14ac:dyDescent="0.2">
      <c r="A134" s="238"/>
      <c r="B134" s="236"/>
      <c r="C134" s="239"/>
      <c r="D134" s="239"/>
      <c r="E134" s="239">
        <v>15</v>
      </c>
      <c r="F134" s="234">
        <v>15</v>
      </c>
      <c r="G134" s="234">
        <v>30</v>
      </c>
      <c r="H134" s="239"/>
      <c r="I134" s="36"/>
      <c r="J134" s="36"/>
      <c r="K134" s="36"/>
      <c r="L134" s="36"/>
      <c r="M134" s="36"/>
      <c r="N134" s="13"/>
      <c r="O134" s="26">
        <f t="shared" si="6"/>
        <v>60</v>
      </c>
    </row>
    <row r="135" spans="1:15" ht="15" customHeight="1" x14ac:dyDescent="0.2">
      <c r="A135" s="244">
        <v>0</v>
      </c>
      <c r="B135" s="245"/>
      <c r="C135" s="258">
        <v>30</v>
      </c>
      <c r="D135" s="258">
        <v>30</v>
      </c>
      <c r="E135" s="258">
        <v>30</v>
      </c>
      <c r="F135" s="258">
        <v>30</v>
      </c>
      <c r="G135" s="258">
        <v>30</v>
      </c>
      <c r="H135" s="258">
        <v>30</v>
      </c>
      <c r="I135" s="258">
        <v>30</v>
      </c>
      <c r="J135" s="258">
        <v>30</v>
      </c>
      <c r="K135" s="258">
        <v>30</v>
      </c>
      <c r="L135" s="258">
        <v>30</v>
      </c>
      <c r="M135" s="258">
        <v>30</v>
      </c>
      <c r="N135" s="246">
        <v>30</v>
      </c>
      <c r="O135" s="26">
        <f t="shared" si="6"/>
        <v>360</v>
      </c>
    </row>
    <row r="136" spans="1:15" ht="15" customHeight="1" x14ac:dyDescent="0.2">
      <c r="A136" s="244">
        <v>8</v>
      </c>
      <c r="B136" s="245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>
        <v>30</v>
      </c>
      <c r="O136" s="26">
        <f t="shared" si="6"/>
        <v>30</v>
      </c>
    </row>
    <row r="137" spans="1:15" ht="15" customHeight="1" x14ac:dyDescent="0.2">
      <c r="A137" s="254">
        <v>60</v>
      </c>
      <c r="B137" s="245"/>
      <c r="C137" s="258">
        <v>30</v>
      </c>
      <c r="D137" s="258">
        <v>30</v>
      </c>
      <c r="E137" s="258">
        <v>30</v>
      </c>
      <c r="F137" s="258">
        <v>30</v>
      </c>
      <c r="G137" s="258">
        <v>30</v>
      </c>
      <c r="H137" s="258">
        <v>30</v>
      </c>
      <c r="I137" s="258">
        <v>30</v>
      </c>
      <c r="J137" s="258">
        <v>30</v>
      </c>
      <c r="K137" s="258">
        <v>30</v>
      </c>
      <c r="L137" s="258">
        <v>30</v>
      </c>
      <c r="M137" s="258">
        <v>30</v>
      </c>
      <c r="N137" s="276">
        <v>0</v>
      </c>
      <c r="O137" s="26">
        <f t="shared" si="6"/>
        <v>330</v>
      </c>
    </row>
    <row r="138" spans="1:15" ht="15" customHeight="1" x14ac:dyDescent="0.2">
      <c r="A138" s="244">
        <v>103</v>
      </c>
      <c r="B138" s="245"/>
      <c r="C138" s="246"/>
      <c r="D138" s="246"/>
      <c r="E138" s="246"/>
      <c r="F138" s="246"/>
      <c r="G138" s="246"/>
      <c r="H138" s="246"/>
      <c r="I138" s="246"/>
      <c r="J138" s="246"/>
      <c r="K138" s="246">
        <v>30</v>
      </c>
      <c r="L138" s="246">
        <v>30</v>
      </c>
      <c r="M138" s="246">
        <v>30</v>
      </c>
      <c r="N138" s="246">
        <v>30</v>
      </c>
      <c r="O138" s="26">
        <f t="shared" si="6"/>
        <v>120</v>
      </c>
    </row>
    <row r="139" spans="1:15" ht="15" customHeight="1" x14ac:dyDescent="0.2">
      <c r="A139" s="244">
        <v>0</v>
      </c>
      <c r="B139" s="8"/>
      <c r="C139" s="258">
        <v>30</v>
      </c>
      <c r="D139" s="258">
        <v>30</v>
      </c>
      <c r="E139" s="258">
        <v>30</v>
      </c>
      <c r="F139" s="258">
        <v>30</v>
      </c>
      <c r="G139" s="258">
        <v>30</v>
      </c>
      <c r="H139" s="258">
        <v>30</v>
      </c>
      <c r="I139" s="258">
        <v>30</v>
      </c>
      <c r="J139" s="258">
        <v>30</v>
      </c>
      <c r="K139" s="258">
        <v>30</v>
      </c>
      <c r="L139" s="258">
        <v>30</v>
      </c>
      <c r="M139" s="258">
        <v>30</v>
      </c>
      <c r="N139" s="258">
        <v>30</v>
      </c>
      <c r="O139" s="26">
        <f t="shared" si="6"/>
        <v>360</v>
      </c>
    </row>
    <row r="140" spans="1:15" ht="15" customHeight="1" x14ac:dyDescent="0.2">
      <c r="A140" s="244">
        <v>41</v>
      </c>
      <c r="B140" s="245"/>
      <c r="C140" s="258">
        <v>30</v>
      </c>
      <c r="D140" s="258">
        <v>30</v>
      </c>
      <c r="E140" s="258">
        <v>30</v>
      </c>
      <c r="F140" s="258">
        <v>30</v>
      </c>
      <c r="G140" s="258">
        <v>30</v>
      </c>
      <c r="H140" s="258">
        <v>30</v>
      </c>
      <c r="I140" s="258">
        <v>30</v>
      </c>
      <c r="J140" s="258">
        <v>30</v>
      </c>
      <c r="K140" s="258">
        <v>30</v>
      </c>
      <c r="L140" s="258">
        <v>30</v>
      </c>
      <c r="M140" s="258">
        <v>30</v>
      </c>
      <c r="N140" s="258">
        <v>30</v>
      </c>
      <c r="O140" s="26">
        <f t="shared" si="6"/>
        <v>360</v>
      </c>
    </row>
    <row r="141" spans="1:15" ht="15" customHeight="1" x14ac:dyDescent="0.2">
      <c r="A141" s="244">
        <v>115</v>
      </c>
      <c r="B141" s="245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61">
        <v>30</v>
      </c>
      <c r="N141" s="261">
        <v>30</v>
      </c>
      <c r="O141" s="26">
        <f t="shared" si="6"/>
        <v>60</v>
      </c>
    </row>
    <row r="142" spans="1:15" ht="15" customHeight="1" x14ac:dyDescent="0.2">
      <c r="A142" s="244">
        <v>0</v>
      </c>
      <c r="B142" s="245"/>
      <c r="C142" s="258">
        <v>15</v>
      </c>
      <c r="D142" s="258">
        <v>15</v>
      </c>
      <c r="E142" s="258">
        <v>15</v>
      </c>
      <c r="F142" s="258">
        <v>15</v>
      </c>
      <c r="G142" s="258">
        <v>15</v>
      </c>
      <c r="H142" s="258">
        <v>15</v>
      </c>
      <c r="I142" s="258">
        <v>15</v>
      </c>
      <c r="J142" s="258">
        <v>15</v>
      </c>
      <c r="K142" s="258">
        <v>15</v>
      </c>
      <c r="L142" s="258">
        <v>15</v>
      </c>
      <c r="M142" s="258">
        <v>15</v>
      </c>
      <c r="N142" s="258">
        <v>15</v>
      </c>
      <c r="O142" s="26">
        <f t="shared" si="6"/>
        <v>180</v>
      </c>
    </row>
    <row r="143" spans="1:15" ht="15" customHeight="1" x14ac:dyDescent="0.2">
      <c r="A143" s="253"/>
      <c r="B143" s="256"/>
      <c r="C143" s="260">
        <v>30</v>
      </c>
      <c r="D143" s="260">
        <v>30</v>
      </c>
      <c r="E143" s="261">
        <v>30</v>
      </c>
      <c r="F143" s="261">
        <v>30</v>
      </c>
      <c r="G143" s="261">
        <v>60</v>
      </c>
      <c r="H143" s="260"/>
      <c r="I143" s="258"/>
      <c r="J143" s="258"/>
      <c r="K143" s="258"/>
      <c r="L143" s="258"/>
      <c r="M143" s="258"/>
      <c r="N143" s="258"/>
      <c r="O143" s="26">
        <f t="shared" si="6"/>
        <v>180</v>
      </c>
    </row>
    <row r="144" spans="1:15" ht="15" customHeight="1" x14ac:dyDescent="0.2">
      <c r="A144" s="254">
        <v>0</v>
      </c>
      <c r="B144" s="245"/>
      <c r="C144" s="258">
        <v>30</v>
      </c>
      <c r="D144" s="258">
        <v>30</v>
      </c>
      <c r="E144" s="258">
        <v>30</v>
      </c>
      <c r="F144" s="258">
        <v>30</v>
      </c>
      <c r="G144" s="258">
        <v>30</v>
      </c>
      <c r="H144" s="258">
        <v>30</v>
      </c>
      <c r="I144" s="258">
        <v>30</v>
      </c>
      <c r="J144" s="258">
        <v>30</v>
      </c>
      <c r="K144" s="258">
        <v>30</v>
      </c>
      <c r="L144" s="258">
        <v>30</v>
      </c>
      <c r="M144" s="258">
        <v>30</v>
      </c>
      <c r="N144" s="258">
        <v>30</v>
      </c>
      <c r="O144" s="26">
        <f t="shared" si="6"/>
        <v>360</v>
      </c>
    </row>
    <row r="145" spans="1:15" ht="15" customHeight="1" x14ac:dyDescent="0.2">
      <c r="A145" s="244">
        <v>50</v>
      </c>
      <c r="B145" s="245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>
        <v>30</v>
      </c>
      <c r="N145" s="246">
        <v>30</v>
      </c>
      <c r="O145" s="26">
        <f t="shared" si="6"/>
        <v>60</v>
      </c>
    </row>
    <row r="146" spans="1:15" ht="15" customHeight="1" x14ac:dyDescent="0.2">
      <c r="A146" s="253"/>
      <c r="B146" s="256"/>
      <c r="C146" s="260"/>
      <c r="D146" s="260"/>
      <c r="E146" s="260"/>
      <c r="F146" s="260"/>
      <c r="G146" s="260"/>
      <c r="H146" s="260">
        <v>30</v>
      </c>
      <c r="I146" s="260">
        <v>30</v>
      </c>
      <c r="J146" s="260">
        <v>30</v>
      </c>
      <c r="K146" s="260">
        <v>30</v>
      </c>
      <c r="L146" s="260"/>
      <c r="M146" s="246"/>
      <c r="N146" s="246"/>
      <c r="O146" s="26">
        <f t="shared" si="6"/>
        <v>120</v>
      </c>
    </row>
    <row r="147" spans="1:15" ht="15" customHeight="1" x14ac:dyDescent="0.2">
      <c r="A147" s="253"/>
      <c r="B147" s="256"/>
      <c r="C147" s="260">
        <v>30</v>
      </c>
      <c r="D147" s="260">
        <v>30</v>
      </c>
      <c r="E147" s="260">
        <v>30</v>
      </c>
      <c r="F147" s="260">
        <v>30</v>
      </c>
      <c r="G147" s="260">
        <v>30</v>
      </c>
      <c r="H147" s="261">
        <v>30</v>
      </c>
      <c r="I147" s="261">
        <v>30</v>
      </c>
      <c r="J147" s="260"/>
      <c r="K147" s="246"/>
      <c r="L147" s="246"/>
      <c r="M147" s="246"/>
      <c r="N147" s="246"/>
      <c r="O147" s="26">
        <f t="shared" si="6"/>
        <v>210</v>
      </c>
    </row>
    <row r="148" spans="1:15" ht="15" customHeight="1" x14ac:dyDescent="0.2">
      <c r="A148" s="244">
        <v>0</v>
      </c>
      <c r="B148" s="245"/>
      <c r="C148" s="258">
        <v>15</v>
      </c>
      <c r="D148" s="258">
        <v>15</v>
      </c>
      <c r="E148" s="258">
        <v>15</v>
      </c>
      <c r="F148" s="258">
        <v>15</v>
      </c>
      <c r="G148" s="258">
        <v>15</v>
      </c>
      <c r="H148" s="258">
        <v>15</v>
      </c>
      <c r="I148" s="258">
        <v>15</v>
      </c>
      <c r="J148" s="258">
        <v>15</v>
      </c>
      <c r="K148" s="258">
        <v>15</v>
      </c>
      <c r="L148" s="258">
        <v>15</v>
      </c>
      <c r="M148" s="258">
        <v>15</v>
      </c>
      <c r="N148" s="258">
        <v>15</v>
      </c>
      <c r="O148" s="26">
        <f t="shared" si="6"/>
        <v>180</v>
      </c>
    </row>
    <row r="149" spans="1:15" ht="15" customHeight="1" x14ac:dyDescent="0.2">
      <c r="A149" s="254">
        <v>0</v>
      </c>
      <c r="B149" s="245"/>
      <c r="C149" s="259">
        <v>10</v>
      </c>
      <c r="D149" s="259">
        <v>10</v>
      </c>
      <c r="E149" s="259">
        <v>10</v>
      </c>
      <c r="F149" s="259">
        <v>10</v>
      </c>
      <c r="G149" s="259">
        <v>10</v>
      </c>
      <c r="H149" s="259">
        <v>10</v>
      </c>
      <c r="I149" s="259">
        <v>10</v>
      </c>
      <c r="J149" s="259">
        <v>10</v>
      </c>
      <c r="K149" s="259">
        <v>10</v>
      </c>
      <c r="L149" s="259">
        <v>10</v>
      </c>
      <c r="M149" s="259">
        <v>10</v>
      </c>
      <c r="N149" s="259">
        <v>10</v>
      </c>
      <c r="O149" s="26">
        <f t="shared" si="6"/>
        <v>120</v>
      </c>
    </row>
    <row r="150" spans="1:15" ht="15" customHeight="1" x14ac:dyDescent="0.2">
      <c r="A150" s="244">
        <v>0</v>
      </c>
      <c r="B150" s="245"/>
      <c r="C150" s="258">
        <v>30</v>
      </c>
      <c r="D150" s="258">
        <v>30</v>
      </c>
      <c r="E150" s="258">
        <v>30</v>
      </c>
      <c r="F150" s="258">
        <v>30</v>
      </c>
      <c r="G150" s="258">
        <v>30</v>
      </c>
      <c r="H150" s="258">
        <v>30</v>
      </c>
      <c r="I150" s="258">
        <v>30</v>
      </c>
      <c r="J150" s="258">
        <v>30</v>
      </c>
      <c r="K150" s="258">
        <v>30</v>
      </c>
      <c r="L150" s="258">
        <v>30</v>
      </c>
      <c r="M150" s="261">
        <v>30</v>
      </c>
      <c r="N150" s="261">
        <v>30</v>
      </c>
      <c r="O150" s="26">
        <f t="shared" si="6"/>
        <v>360</v>
      </c>
    </row>
    <row r="151" spans="1:15" ht="15" customHeight="1" x14ac:dyDescent="0.2">
      <c r="A151" s="244">
        <v>0</v>
      </c>
      <c r="B151" s="245"/>
      <c r="C151" s="258">
        <v>10</v>
      </c>
      <c r="D151" s="258">
        <v>10</v>
      </c>
      <c r="E151" s="258">
        <v>10</v>
      </c>
      <c r="F151" s="258">
        <v>10</v>
      </c>
      <c r="G151" s="258">
        <v>10</v>
      </c>
      <c r="H151" s="258">
        <v>10</v>
      </c>
      <c r="I151" s="258">
        <v>10</v>
      </c>
      <c r="J151" s="258">
        <v>10</v>
      </c>
      <c r="K151" s="258">
        <v>10</v>
      </c>
      <c r="L151" s="258">
        <v>10</v>
      </c>
      <c r="M151" s="258">
        <v>10</v>
      </c>
      <c r="N151" s="258">
        <v>10</v>
      </c>
      <c r="O151" s="26">
        <f t="shared" si="6"/>
        <v>120</v>
      </c>
    </row>
    <row r="152" spans="1:15" ht="15" customHeight="1" x14ac:dyDescent="0.2">
      <c r="A152" s="244">
        <v>0</v>
      </c>
      <c r="B152" s="245"/>
      <c r="C152" s="258">
        <v>30</v>
      </c>
      <c r="D152" s="258">
        <v>30</v>
      </c>
      <c r="E152" s="258">
        <v>30</v>
      </c>
      <c r="F152" s="258">
        <v>30</v>
      </c>
      <c r="G152" s="258">
        <v>30</v>
      </c>
      <c r="H152" s="258">
        <v>30</v>
      </c>
      <c r="I152" s="258">
        <v>30</v>
      </c>
      <c r="J152" s="258">
        <v>30</v>
      </c>
      <c r="K152" s="258">
        <v>30</v>
      </c>
      <c r="L152" s="258">
        <v>30</v>
      </c>
      <c r="M152" s="258">
        <v>30</v>
      </c>
      <c r="N152" s="258">
        <v>30</v>
      </c>
      <c r="O152" s="26">
        <f t="shared" si="6"/>
        <v>360</v>
      </c>
    </row>
    <row r="153" spans="1:15" ht="15" customHeight="1" x14ac:dyDescent="0.2">
      <c r="A153" s="244">
        <v>32</v>
      </c>
      <c r="B153" s="245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>
        <v>30</v>
      </c>
      <c r="N153" s="246">
        <v>90</v>
      </c>
      <c r="O153" s="26">
        <f t="shared" si="6"/>
        <v>120</v>
      </c>
    </row>
    <row r="154" spans="1:15" ht="15" customHeight="1" x14ac:dyDescent="0.2">
      <c r="A154" s="244">
        <v>118</v>
      </c>
      <c r="B154" s="245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>
        <v>30</v>
      </c>
      <c r="O154" s="26">
        <f t="shared" si="6"/>
        <v>30</v>
      </c>
    </row>
    <row r="155" spans="1:15" ht="15" customHeight="1" x14ac:dyDescent="0.2">
      <c r="A155" s="253"/>
      <c r="B155" s="256"/>
      <c r="C155" s="261">
        <v>40</v>
      </c>
      <c r="D155" s="260"/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26">
        <f t="shared" si="6"/>
        <v>40</v>
      </c>
    </row>
    <row r="156" spans="1:15" ht="15" customHeight="1" x14ac:dyDescent="0.2">
      <c r="A156" s="263">
        <v>0</v>
      </c>
      <c r="B156" s="245"/>
      <c r="C156" s="258">
        <v>10</v>
      </c>
      <c r="D156" s="258">
        <v>10</v>
      </c>
      <c r="E156" s="258">
        <v>10</v>
      </c>
      <c r="F156" s="258">
        <v>10</v>
      </c>
      <c r="G156" s="258">
        <v>10</v>
      </c>
      <c r="H156" s="258">
        <v>10</v>
      </c>
      <c r="I156" s="258">
        <v>10</v>
      </c>
      <c r="J156" s="258">
        <v>10</v>
      </c>
      <c r="K156" s="258">
        <v>10</v>
      </c>
      <c r="L156" s="258">
        <v>10</v>
      </c>
      <c r="M156" s="258">
        <v>10</v>
      </c>
      <c r="N156" s="258">
        <v>10</v>
      </c>
      <c r="O156" s="26">
        <f t="shared" si="6"/>
        <v>120</v>
      </c>
    </row>
    <row r="157" spans="1:15" ht="15" customHeight="1" x14ac:dyDescent="0.2">
      <c r="A157" s="244">
        <v>0</v>
      </c>
      <c r="B157" s="8"/>
      <c r="C157" s="259">
        <v>30</v>
      </c>
      <c r="D157" s="259">
        <v>30</v>
      </c>
      <c r="E157" s="259">
        <v>30</v>
      </c>
      <c r="F157" s="259">
        <v>30</v>
      </c>
      <c r="G157" s="259">
        <v>30</v>
      </c>
      <c r="H157" s="259">
        <v>30</v>
      </c>
      <c r="I157" s="259">
        <v>30</v>
      </c>
      <c r="J157" s="259">
        <v>30</v>
      </c>
      <c r="K157" s="259">
        <v>30</v>
      </c>
      <c r="L157" s="259">
        <v>30</v>
      </c>
      <c r="M157" s="259">
        <v>30</v>
      </c>
      <c r="N157" s="259">
        <v>30</v>
      </c>
      <c r="O157" s="26">
        <f t="shared" si="6"/>
        <v>360</v>
      </c>
    </row>
    <row r="158" spans="1:15" ht="15" customHeight="1" x14ac:dyDescent="0.2">
      <c r="A158" s="254">
        <v>0</v>
      </c>
      <c r="B158" s="245"/>
      <c r="C158" s="258">
        <v>30</v>
      </c>
      <c r="D158" s="258">
        <v>30</v>
      </c>
      <c r="E158" s="258">
        <v>30</v>
      </c>
      <c r="F158" s="258">
        <v>30</v>
      </c>
      <c r="G158" s="258">
        <v>30</v>
      </c>
      <c r="H158" s="258">
        <v>30</v>
      </c>
      <c r="I158" s="258">
        <v>30</v>
      </c>
      <c r="J158" s="258">
        <v>30</v>
      </c>
      <c r="K158" s="258">
        <v>30</v>
      </c>
      <c r="L158" s="258">
        <v>30</v>
      </c>
      <c r="M158" s="258">
        <v>30</v>
      </c>
      <c r="N158" s="258">
        <v>30</v>
      </c>
      <c r="O158" s="26">
        <f t="shared" si="6"/>
        <v>360</v>
      </c>
    </row>
    <row r="159" spans="1:15" ht="15" customHeight="1" x14ac:dyDescent="0.2">
      <c r="A159" s="244">
        <v>0</v>
      </c>
      <c r="B159" s="245"/>
      <c r="C159" s="258">
        <v>15</v>
      </c>
      <c r="D159" s="258">
        <v>15</v>
      </c>
      <c r="E159" s="258">
        <v>15</v>
      </c>
      <c r="F159" s="258">
        <v>15</v>
      </c>
      <c r="G159" s="258">
        <v>15</v>
      </c>
      <c r="H159" s="258">
        <v>15</v>
      </c>
      <c r="I159" s="258">
        <v>15</v>
      </c>
      <c r="J159" s="258">
        <v>15</v>
      </c>
      <c r="K159" s="258">
        <v>15</v>
      </c>
      <c r="L159" s="258">
        <v>15</v>
      </c>
      <c r="M159" s="258">
        <v>15</v>
      </c>
      <c r="N159" s="258">
        <v>15</v>
      </c>
      <c r="O159" s="26">
        <f t="shared" si="6"/>
        <v>180</v>
      </c>
    </row>
    <row r="160" spans="1:15" ht="15" customHeight="1" x14ac:dyDescent="0.2">
      <c r="A160" s="244">
        <v>0</v>
      </c>
      <c r="B160" s="245"/>
      <c r="C160" s="258">
        <v>15</v>
      </c>
      <c r="D160" s="258">
        <v>15</v>
      </c>
      <c r="E160" s="258">
        <v>15</v>
      </c>
      <c r="F160" s="258">
        <v>15</v>
      </c>
      <c r="G160" s="258">
        <v>15</v>
      </c>
      <c r="H160" s="258">
        <v>15</v>
      </c>
      <c r="I160" s="258">
        <v>15</v>
      </c>
      <c r="J160" s="258">
        <v>15</v>
      </c>
      <c r="K160" s="258">
        <v>15</v>
      </c>
      <c r="L160" s="258">
        <v>15</v>
      </c>
      <c r="M160" s="258">
        <v>15</v>
      </c>
      <c r="N160" s="258">
        <v>15</v>
      </c>
      <c r="O160" s="26">
        <f t="shared" si="6"/>
        <v>180</v>
      </c>
    </row>
    <row r="161" spans="1:15" ht="15" customHeight="1" x14ac:dyDescent="0.2">
      <c r="A161" s="251"/>
      <c r="B161" s="255"/>
      <c r="C161" s="257">
        <v>30</v>
      </c>
      <c r="D161" s="261">
        <v>30</v>
      </c>
      <c r="E161" s="257">
        <v>30</v>
      </c>
      <c r="F161" s="257">
        <v>30</v>
      </c>
      <c r="G161" s="258"/>
      <c r="H161" s="246"/>
      <c r="I161" s="246"/>
      <c r="J161" s="246"/>
      <c r="K161" s="246"/>
      <c r="L161" s="246"/>
      <c r="M161" s="246"/>
      <c r="N161" s="246"/>
      <c r="O161" s="26">
        <f t="shared" si="6"/>
        <v>120</v>
      </c>
    </row>
    <row r="162" spans="1:15" ht="15" customHeight="1" x14ac:dyDescent="0.2">
      <c r="A162" s="244">
        <v>93</v>
      </c>
      <c r="B162" s="245"/>
      <c r="C162" s="246"/>
      <c r="D162" s="246"/>
      <c r="E162" s="246"/>
      <c r="F162" s="246"/>
      <c r="G162" s="246"/>
      <c r="H162" s="246">
        <v>30</v>
      </c>
      <c r="I162" s="246">
        <v>30</v>
      </c>
      <c r="J162" s="246">
        <v>30</v>
      </c>
      <c r="K162" s="246">
        <v>30</v>
      </c>
      <c r="L162" s="246">
        <v>30</v>
      </c>
      <c r="M162" s="246">
        <v>30</v>
      </c>
      <c r="N162" s="246">
        <v>30</v>
      </c>
      <c r="O162" s="26">
        <f t="shared" si="6"/>
        <v>210</v>
      </c>
    </row>
    <row r="163" spans="1:15" ht="15" customHeight="1" x14ac:dyDescent="0.2">
      <c r="A163" s="251"/>
      <c r="B163" s="255"/>
      <c r="C163" s="257">
        <v>30</v>
      </c>
      <c r="D163" s="257">
        <v>30</v>
      </c>
      <c r="E163" s="257">
        <v>30</v>
      </c>
      <c r="F163" s="257">
        <v>30</v>
      </c>
      <c r="G163" s="257"/>
      <c r="H163" s="246"/>
      <c r="I163" s="246"/>
      <c r="J163" s="246"/>
      <c r="K163" s="246"/>
      <c r="L163" s="246"/>
      <c r="M163" s="246"/>
      <c r="N163" s="246"/>
      <c r="O163" s="26">
        <f t="shared" si="6"/>
        <v>120</v>
      </c>
    </row>
    <row r="164" spans="1:15" ht="15" customHeight="1" x14ac:dyDescent="0.2">
      <c r="A164" s="253"/>
      <c r="B164" s="256"/>
      <c r="C164" s="260">
        <v>30</v>
      </c>
      <c r="D164" s="260">
        <v>30</v>
      </c>
      <c r="E164" s="260">
        <v>30</v>
      </c>
      <c r="F164" s="260">
        <v>30</v>
      </c>
      <c r="G164" s="260">
        <v>30</v>
      </c>
      <c r="H164" s="246"/>
      <c r="I164" s="246"/>
      <c r="J164" s="7"/>
      <c r="K164" s="246"/>
      <c r="L164" s="246"/>
      <c r="M164" s="246"/>
      <c r="N164" s="246"/>
      <c r="O164" s="26">
        <f t="shared" si="6"/>
        <v>150</v>
      </c>
    </row>
    <row r="165" spans="1:15" ht="15" customHeight="1" x14ac:dyDescent="0.2">
      <c r="A165" s="47">
        <v>15</v>
      </c>
      <c r="B165" s="8"/>
      <c r="C165" s="11"/>
      <c r="D165" s="7"/>
      <c r="E165" s="7"/>
      <c r="F165" s="7"/>
      <c r="G165" s="7"/>
      <c r="H165" s="7"/>
      <c r="I165" s="7"/>
      <c r="J165" s="7"/>
      <c r="K165" s="7"/>
      <c r="L165" s="7">
        <v>30</v>
      </c>
      <c r="M165" s="7">
        <v>30</v>
      </c>
      <c r="N165" s="7">
        <v>30</v>
      </c>
      <c r="O165" s="26">
        <f t="shared" si="6"/>
        <v>90</v>
      </c>
    </row>
    <row r="166" spans="1:15" ht="15" customHeight="1" x14ac:dyDescent="0.2">
      <c r="A166" s="251"/>
      <c r="B166" s="255"/>
      <c r="C166" s="257"/>
      <c r="D166" s="257">
        <v>30</v>
      </c>
      <c r="E166" s="261">
        <v>30</v>
      </c>
      <c r="F166" s="257"/>
      <c r="G166" s="246"/>
      <c r="H166" s="246"/>
      <c r="I166" s="246"/>
      <c r="J166" s="246"/>
      <c r="K166" s="246"/>
      <c r="L166" s="246"/>
      <c r="M166" s="246"/>
      <c r="N166" s="246"/>
      <c r="O166" s="26">
        <f t="shared" si="6"/>
        <v>60</v>
      </c>
    </row>
    <row r="167" spans="1:15" ht="15" customHeight="1" x14ac:dyDescent="0.2">
      <c r="A167" s="253"/>
      <c r="B167" s="256"/>
      <c r="C167" s="260"/>
      <c r="D167" s="260"/>
      <c r="E167" s="260"/>
      <c r="F167" s="260">
        <v>30</v>
      </c>
      <c r="G167" s="260">
        <v>30</v>
      </c>
      <c r="H167" s="260"/>
      <c r="I167" s="246"/>
      <c r="J167" s="246"/>
      <c r="K167" s="246"/>
      <c r="L167" s="246"/>
      <c r="M167" s="7"/>
      <c r="N167" s="7"/>
      <c r="O167" s="26">
        <f t="shared" si="6"/>
        <v>60</v>
      </c>
    </row>
    <row r="168" spans="1:15" ht="15" customHeight="1" x14ac:dyDescent="0.2">
      <c r="A168" s="244"/>
      <c r="B168" s="245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6">
        <f t="shared" si="6"/>
        <v>0</v>
      </c>
    </row>
    <row r="169" spans="1:15" ht="15" customHeight="1" x14ac:dyDescent="0.2">
      <c r="A169" s="244"/>
      <c r="B169" s="245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6">
        <f t="shared" si="6"/>
        <v>0</v>
      </c>
    </row>
    <row r="170" spans="1:15" ht="15" customHeight="1" x14ac:dyDescent="0.2">
      <c r="A170" s="47"/>
      <c r="B170" s="8"/>
      <c r="C170" s="11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26">
        <f t="shared" si="6"/>
        <v>0</v>
      </c>
    </row>
    <row r="171" spans="1:15" ht="15" customHeight="1" x14ac:dyDescent="0.2">
      <c r="A171" s="249"/>
      <c r="B171" s="250" t="s">
        <v>111</v>
      </c>
      <c r="C171" s="10"/>
      <c r="D171" s="19"/>
      <c r="E171" s="19"/>
      <c r="F171" s="19"/>
      <c r="G171" s="19"/>
      <c r="H171" s="262">
        <v>30</v>
      </c>
      <c r="I171" s="19"/>
      <c r="J171" s="19"/>
      <c r="K171" s="19"/>
      <c r="L171" s="19"/>
      <c r="M171" s="19"/>
      <c r="N171" s="137"/>
      <c r="O171" s="26">
        <f t="shared" si="6"/>
        <v>30</v>
      </c>
    </row>
    <row r="172" spans="1:15" ht="15" customHeight="1" x14ac:dyDescent="0.2">
      <c r="A172" s="49"/>
      <c r="B172" s="50" t="s">
        <v>17</v>
      </c>
      <c r="C172" s="51">
        <v>270</v>
      </c>
      <c r="D172" s="51">
        <v>165</v>
      </c>
      <c r="E172" s="51">
        <v>120</v>
      </c>
      <c r="F172" s="51">
        <v>135</v>
      </c>
      <c r="G172" s="51">
        <v>240</v>
      </c>
      <c r="H172" s="51">
        <v>135</v>
      </c>
      <c r="I172" s="51">
        <v>60</v>
      </c>
      <c r="J172" s="51">
        <v>90</v>
      </c>
      <c r="K172" s="51">
        <v>60</v>
      </c>
      <c r="L172" s="51">
        <v>105</v>
      </c>
      <c r="M172" s="51">
        <v>105</v>
      </c>
      <c r="N172" s="51"/>
      <c r="O172" s="51">
        <f>SUM(C172:N172)</f>
        <v>1485</v>
      </c>
    </row>
    <row r="173" spans="1:15" ht="15" customHeight="1" x14ac:dyDescent="0.25">
      <c r="A173" s="47"/>
      <c r="B173" s="8"/>
      <c r="C173" s="11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48"/>
    </row>
    <row r="174" spans="1:15" ht="15" customHeight="1" thickBot="1" x14ac:dyDescent="0.3">
      <c r="A174" s="29"/>
      <c r="B174" s="18"/>
      <c r="C174" s="10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30"/>
    </row>
    <row r="175" spans="1:15" ht="15" customHeight="1" thickTop="1" thickBot="1" x14ac:dyDescent="0.25">
      <c r="A175" s="27">
        <f>COUNT(A2:A171)</f>
        <v>127</v>
      </c>
      <c r="B175" s="27" t="s">
        <v>19</v>
      </c>
      <c r="C175" s="14">
        <f t="shared" ref="C175:O175" si="7">SUM(C2:C171)-C172</f>
        <v>2515</v>
      </c>
      <c r="D175" s="14">
        <f t="shared" si="7"/>
        <v>2820</v>
      </c>
      <c r="E175" s="14">
        <f t="shared" si="7"/>
        <v>2815</v>
      </c>
      <c r="F175" s="14">
        <f t="shared" si="7"/>
        <v>2920</v>
      </c>
      <c r="G175" s="14">
        <f t="shared" si="7"/>
        <v>2740</v>
      </c>
      <c r="H175" s="14">
        <f t="shared" si="7"/>
        <v>2755</v>
      </c>
      <c r="I175" s="14">
        <f t="shared" si="7"/>
        <v>2860</v>
      </c>
      <c r="J175" s="14">
        <f t="shared" si="7"/>
        <v>2910</v>
      </c>
      <c r="K175" s="14">
        <f>SUM(K2:K171)-K172</f>
        <v>3060</v>
      </c>
      <c r="L175" s="14">
        <f t="shared" si="7"/>
        <v>3045</v>
      </c>
      <c r="M175" s="14">
        <f t="shared" si="7"/>
        <v>3135</v>
      </c>
      <c r="N175" s="14">
        <f t="shared" si="7"/>
        <v>3985</v>
      </c>
      <c r="O175" s="14">
        <f t="shared" si="7"/>
        <v>35560</v>
      </c>
    </row>
    <row r="176" spans="1:15" ht="15" customHeight="1" thickTop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</sheetData>
  <sheetProtection algorithmName="SHA-512" hashValue="xNl0FEqVFTLfh6/CD5YKmekfJeSWuW0iN3FOgtFaeLI94wMqD68lxmY9hitpCjw/opInJHaCRtPS7Zs/9p9E4g==" saltValue="eQ17GgkaQQ5mMb6Fm0dgrQ==" spinCount="100000" sheet="1" objects="1" scenarios="1"/>
  <sortState xmlns:xlrd2="http://schemas.microsoft.com/office/spreadsheetml/2017/richdata2" ref="A2:N167">
    <sortCondition ref="B2:B167"/>
  </sortState>
  <customSheetViews>
    <customSheetView guid="{0980F608-5825-4070-8AF8-E65C224D2CDC}" scale="76">
      <pane ySplit="1" topLeftCell="A80" activePane="bottomLeft" state="frozen"/>
      <selection pane="bottomLeft" activeCell="H78" sqref="H78"/>
      <rowBreaks count="1" manualBreakCount="1">
        <brk id="110" max="14" man="1"/>
      </rowBreaks>
      <pageMargins left="0.31496062992125984" right="0.31496062992125984" top="0.74803149606299213" bottom="0.55118110236220474" header="0.31496062992125984" footer="0.31496062992125984"/>
      <printOptions horizontalCentered="1"/>
      <pageSetup paperSize="9" scale="59" orientation="landscape" r:id="rId1"/>
      <headerFooter>
        <oddHeader>&amp;LASOCIACION AVANCE&amp;C&amp;"Calibri,Negrita"&amp;12PAGO POR REMESA&amp;REJERCICIO 2015</oddHeader>
        <oddFooter>Página &amp;P</oddFooter>
      </headerFooter>
    </customSheetView>
  </customSheetViews>
  <printOptions horizontalCentered="1"/>
  <pageMargins left="0.31496062992125984" right="0.31496062992125984" top="0.74803149606299213" bottom="0.55118110236220474" header="0.31496062992125984" footer="0.31496062992125984"/>
  <pageSetup paperSize="9" scale="59" orientation="landscape" r:id="rId2"/>
  <headerFooter>
    <oddHeader>&amp;LASOCIACION AVANCE&amp;C&amp;"Calibri,Negrita"&amp;12PAGO POR REMESA&amp;REJERCICIO 2015</oddHeader>
    <oddFooter>Página &amp;P</oddFooter>
  </headerFooter>
  <rowBreaks count="2" manualBreakCount="2">
    <brk id="60" max="16383" man="1"/>
    <brk id="72" max="16383" man="1"/>
  </rowBreaks>
  <colBreaks count="2" manualBreakCount="2">
    <brk id="1" max="1048575" man="1"/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H238"/>
  <sheetViews>
    <sheetView topLeftCell="B1" zoomScale="75" zoomScaleNormal="75" workbookViewId="0">
      <pane ySplit="1" topLeftCell="A44" activePane="bottomLeft" state="frozen"/>
      <selection activeCell="D41" sqref="D41"/>
      <selection pane="bottomLeft" activeCell="D109" sqref="D109"/>
    </sheetView>
  </sheetViews>
  <sheetFormatPr baseColWidth="10" defaultRowHeight="12.75" x14ac:dyDescent="0.2"/>
  <cols>
    <col min="1" max="1" width="11.42578125" style="55" customWidth="1"/>
    <col min="2" max="2" width="53.7109375" style="53" customWidth="1"/>
    <col min="3" max="14" width="12.7109375" style="54" customWidth="1"/>
    <col min="15" max="15" width="15.7109375" style="54" customWidth="1"/>
    <col min="16" max="16384" width="11.42578125" style="53"/>
  </cols>
  <sheetData>
    <row r="1" spans="1:16" ht="30" customHeight="1" thickTop="1" x14ac:dyDescent="0.2">
      <c r="A1" s="164"/>
      <c r="B1" s="161" t="s">
        <v>59</v>
      </c>
      <c r="C1" s="162" t="s">
        <v>1</v>
      </c>
      <c r="D1" s="162" t="s">
        <v>2</v>
      </c>
      <c r="E1" s="162" t="s">
        <v>3</v>
      </c>
      <c r="F1" s="162" t="s">
        <v>4</v>
      </c>
      <c r="G1" s="162" t="s">
        <v>5</v>
      </c>
      <c r="H1" s="162" t="s">
        <v>6</v>
      </c>
      <c r="I1" s="162" t="s">
        <v>7</v>
      </c>
      <c r="J1" s="162" t="s">
        <v>8</v>
      </c>
      <c r="K1" s="162" t="s">
        <v>9</v>
      </c>
      <c r="L1" s="162" t="s">
        <v>10</v>
      </c>
      <c r="M1" s="162" t="s">
        <v>11</v>
      </c>
      <c r="N1" s="162" t="s">
        <v>12</v>
      </c>
      <c r="O1" s="163" t="s">
        <v>13</v>
      </c>
    </row>
    <row r="2" spans="1:16" ht="20.100000000000001" customHeight="1" x14ac:dyDescent="0.2">
      <c r="A2" s="150"/>
      <c r="B2" s="151" t="s">
        <v>22</v>
      </c>
      <c r="C2" s="152">
        <v>32812.6</v>
      </c>
      <c r="D2" s="152">
        <f t="shared" ref="D2:N2" si="0">C126</f>
        <v>77408.58</v>
      </c>
      <c r="E2" s="152">
        <f t="shared" si="0"/>
        <v>65523.11</v>
      </c>
      <c r="F2" s="152">
        <f t="shared" si="0"/>
        <v>53756.67</v>
      </c>
      <c r="G2" s="152">
        <f t="shared" si="0"/>
        <v>34370.619999999995</v>
      </c>
      <c r="H2" s="152">
        <f t="shared" si="0"/>
        <v>88245.119999999995</v>
      </c>
      <c r="I2" s="152">
        <f t="shared" si="0"/>
        <v>72593.850000000006</v>
      </c>
      <c r="J2" s="152">
        <f t="shared" si="0"/>
        <v>62802.030000000006</v>
      </c>
      <c r="K2" s="152">
        <f t="shared" si="0"/>
        <v>49460.020000000004</v>
      </c>
      <c r="L2" s="152">
        <f t="shared" si="0"/>
        <v>23451.970000000005</v>
      </c>
      <c r="M2" s="152">
        <f t="shared" si="0"/>
        <v>3930.1400000000031</v>
      </c>
      <c r="N2" s="152">
        <f t="shared" si="0"/>
        <v>8227.260000000002</v>
      </c>
      <c r="O2" s="154">
        <f>C2</f>
        <v>32812.6</v>
      </c>
    </row>
    <row r="3" spans="1:16" s="89" customFormat="1" ht="15" customHeight="1" x14ac:dyDescent="0.2">
      <c r="A3" s="153"/>
      <c r="B3" s="20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55"/>
    </row>
    <row r="4" spans="1:16" ht="3" customHeight="1" x14ac:dyDescent="0.2">
      <c r="A4" s="165"/>
      <c r="B4" s="198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76"/>
    </row>
    <row r="5" spans="1:16" ht="3" customHeight="1" x14ac:dyDescent="0.25">
      <c r="A5" s="166"/>
      <c r="B5" s="200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177"/>
    </row>
    <row r="6" spans="1:16" ht="20.100000000000001" customHeight="1" x14ac:dyDescent="0.2">
      <c r="A6" s="167"/>
      <c r="B6" s="202" t="s">
        <v>15</v>
      </c>
      <c r="C6" s="203">
        <f>'SOCIOS REMESAS'!C175</f>
        <v>2515</v>
      </c>
      <c r="D6" s="203">
        <f>'SOCIOS REMESAS'!D175</f>
        <v>2820</v>
      </c>
      <c r="E6" s="203">
        <f>'SOCIOS REMESAS'!E175</f>
        <v>2815</v>
      </c>
      <c r="F6" s="203">
        <f>'SOCIOS REMESAS'!F175</f>
        <v>2920</v>
      </c>
      <c r="G6" s="203">
        <f>'SOCIOS REMESAS'!G175</f>
        <v>2740</v>
      </c>
      <c r="H6" s="203">
        <f>'SOCIOS REMESAS'!H175</f>
        <v>2755</v>
      </c>
      <c r="I6" s="203">
        <f>'SOCIOS REMESAS'!I175</f>
        <v>2860</v>
      </c>
      <c r="J6" s="203">
        <f>'SOCIOS REMESAS'!J175</f>
        <v>2910</v>
      </c>
      <c r="K6" s="203">
        <f>'SOCIOS REMESAS'!K175</f>
        <v>3060</v>
      </c>
      <c r="L6" s="203">
        <f>'SOCIOS REMESAS'!L175</f>
        <v>3045</v>
      </c>
      <c r="M6" s="203">
        <f>'SOCIOS REMESAS'!M175</f>
        <v>3135</v>
      </c>
      <c r="N6" s="203">
        <f>'SOCIOS REMESAS'!N175</f>
        <v>3985</v>
      </c>
      <c r="O6" s="178">
        <f>C6+D6+E6+F6+G6+H6+I6+J6+K6+L6+M6+N6</f>
        <v>35560</v>
      </c>
      <c r="P6" s="148"/>
    </row>
    <row r="7" spans="1:16" ht="20.100000000000001" customHeight="1" x14ac:dyDescent="0.2">
      <c r="A7" s="168"/>
      <c r="B7" s="204" t="s">
        <v>21</v>
      </c>
      <c r="C7" s="205">
        <f>'SOCIOS TRANSF.'!C50</f>
        <v>160</v>
      </c>
      <c r="D7" s="205">
        <f>'SOCIOS TRANSF.'!D50</f>
        <v>285</v>
      </c>
      <c r="E7" s="205">
        <f>'SOCIOS TRANSF.'!E50</f>
        <v>190</v>
      </c>
      <c r="F7" s="205">
        <f>'SOCIOS TRANSF.'!F50</f>
        <v>255</v>
      </c>
      <c r="G7" s="205">
        <f>'SOCIOS TRANSF.'!G50</f>
        <v>190</v>
      </c>
      <c r="H7" s="205">
        <f>'SOCIOS TRANSF.'!H50</f>
        <v>270</v>
      </c>
      <c r="I7" s="205">
        <f>'SOCIOS TRANSF.'!I50</f>
        <v>225</v>
      </c>
      <c r="J7" s="205">
        <f>'SOCIOS TRANSF.'!J50</f>
        <v>285</v>
      </c>
      <c r="K7" s="205">
        <f>'SOCIOS TRANSF.'!K50</f>
        <v>175</v>
      </c>
      <c r="L7" s="205">
        <f>'SOCIOS TRANSF.'!L50</f>
        <v>220</v>
      </c>
      <c r="M7" s="205">
        <f>'SOCIOS TRANSF.'!M50</f>
        <v>400</v>
      </c>
      <c r="N7" s="205">
        <f>'SOCIOS TRANSF.'!N50</f>
        <v>850</v>
      </c>
      <c r="O7" s="179">
        <f>C7+D7+E7+F7+G7+H7+I7+J7+K7+L7+M7+N7</f>
        <v>3505</v>
      </c>
      <c r="P7" s="148"/>
    </row>
    <row r="8" spans="1:16" ht="15" customHeight="1" x14ac:dyDescent="0.2">
      <c r="A8" s="188"/>
      <c r="B8" s="189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</row>
    <row r="9" spans="1:16" ht="20.100000000000001" customHeight="1" x14ac:dyDescent="0.2">
      <c r="A9" s="192"/>
      <c r="B9" s="193" t="s">
        <v>27</v>
      </c>
      <c r="C9" s="194"/>
      <c r="D9" s="194"/>
      <c r="E9" s="194"/>
      <c r="F9" s="194"/>
      <c r="G9" s="195"/>
      <c r="H9" s="195"/>
      <c r="I9" s="195"/>
      <c r="J9" s="195"/>
      <c r="K9" s="195"/>
      <c r="L9" s="195"/>
      <c r="M9" s="195"/>
      <c r="N9" s="195"/>
      <c r="O9" s="180"/>
    </row>
    <row r="10" spans="1:16" ht="15" customHeight="1" x14ac:dyDescent="0.2">
      <c r="A10" s="169"/>
      <c r="B10" s="52" t="s">
        <v>65</v>
      </c>
      <c r="C10" s="87">
        <v>14764.7</v>
      </c>
      <c r="D10" s="87"/>
      <c r="E10" s="87"/>
      <c r="F10" s="87"/>
      <c r="G10" s="86"/>
      <c r="H10" s="86"/>
      <c r="I10" s="86"/>
      <c r="J10" s="86"/>
      <c r="K10" s="86"/>
      <c r="L10" s="86"/>
      <c r="M10" s="86"/>
      <c r="N10" s="86"/>
      <c r="O10" s="178">
        <f t="shared" ref="O10:O17" si="1">C10+D10+E10+F10+G10+H10+I10+J10+K10+L10+M10+N10</f>
        <v>14764.7</v>
      </c>
    </row>
    <row r="11" spans="1:16" ht="15" customHeight="1" x14ac:dyDescent="0.2">
      <c r="A11" s="169"/>
      <c r="B11" s="75" t="s">
        <v>110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>
        <v>15443.1</v>
      </c>
      <c r="O11" s="180">
        <f t="shared" si="1"/>
        <v>15443.1</v>
      </c>
    </row>
    <row r="12" spans="1:16" ht="15" customHeight="1" x14ac:dyDescent="0.2">
      <c r="A12" s="169"/>
      <c r="B12" s="75" t="s">
        <v>30</v>
      </c>
      <c r="C12" s="82"/>
      <c r="D12" s="82"/>
      <c r="E12" s="82"/>
      <c r="F12" s="82"/>
      <c r="G12" s="82">
        <v>49748.84</v>
      </c>
      <c r="H12" s="82"/>
      <c r="I12" s="82"/>
      <c r="J12" s="82"/>
      <c r="K12" s="82"/>
      <c r="L12" s="82"/>
      <c r="M12" s="82">
        <v>4000</v>
      </c>
      <c r="N12" s="82">
        <v>4000</v>
      </c>
      <c r="O12" s="180">
        <f t="shared" si="1"/>
        <v>57748.84</v>
      </c>
    </row>
    <row r="13" spans="1:16" ht="15" customHeight="1" x14ac:dyDescent="0.2">
      <c r="A13" s="169"/>
      <c r="B13" s="75" t="s">
        <v>53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180">
        <f t="shared" si="1"/>
        <v>0</v>
      </c>
    </row>
    <row r="14" spans="1:16" ht="15" customHeight="1" x14ac:dyDescent="0.2">
      <c r="A14" s="169"/>
      <c r="B14" s="75" t="s">
        <v>33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180">
        <f t="shared" si="1"/>
        <v>0</v>
      </c>
    </row>
    <row r="15" spans="1:16" ht="15" customHeight="1" x14ac:dyDescent="0.2">
      <c r="A15" s="169"/>
      <c r="B15" s="75" t="s">
        <v>31</v>
      </c>
      <c r="C15" s="82">
        <v>47392.11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>
        <v>31986.22</v>
      </c>
      <c r="O15" s="180">
        <f t="shared" si="1"/>
        <v>79378.33</v>
      </c>
    </row>
    <row r="16" spans="1:16" ht="15" customHeight="1" x14ac:dyDescent="0.2">
      <c r="A16" s="169"/>
      <c r="B16" s="75" t="s">
        <v>32</v>
      </c>
      <c r="C16" s="82"/>
      <c r="D16" s="82"/>
      <c r="E16" s="85"/>
      <c r="F16" s="82"/>
      <c r="G16" s="82"/>
      <c r="H16" s="82"/>
      <c r="I16" s="82"/>
      <c r="J16" s="82"/>
      <c r="K16" s="82"/>
      <c r="L16" s="82"/>
      <c r="M16" s="82"/>
      <c r="N16" s="82">
        <v>1000</v>
      </c>
      <c r="O16" s="180">
        <f t="shared" si="1"/>
        <v>1000</v>
      </c>
    </row>
    <row r="17" spans="1:16" ht="15" customHeight="1" x14ac:dyDescent="0.2">
      <c r="A17" s="169"/>
      <c r="B17" s="75" t="s">
        <v>54</v>
      </c>
      <c r="C17" s="82"/>
      <c r="D17" s="82"/>
      <c r="E17" s="82"/>
      <c r="F17" s="82"/>
      <c r="G17" s="82">
        <v>17911.740000000002</v>
      </c>
      <c r="H17" s="82"/>
      <c r="I17" s="82"/>
      <c r="J17" s="82"/>
      <c r="K17" s="82"/>
      <c r="L17" s="82"/>
      <c r="M17" s="82"/>
      <c r="N17" s="82"/>
      <c r="O17" s="180">
        <f t="shared" si="1"/>
        <v>17911.740000000002</v>
      </c>
    </row>
    <row r="18" spans="1:16" ht="15" customHeight="1" x14ac:dyDescent="0.2">
      <c r="A18" s="169"/>
      <c r="C18" s="82"/>
      <c r="D18" s="82"/>
      <c r="E18" s="85"/>
      <c r="F18" s="82"/>
      <c r="G18" s="82"/>
      <c r="H18" s="82"/>
      <c r="I18" s="82"/>
      <c r="J18" s="82"/>
      <c r="K18" s="82"/>
      <c r="L18" s="82"/>
      <c r="M18" s="82"/>
      <c r="N18" s="82"/>
      <c r="O18" s="180">
        <f>C18+D18+E18+F18+G18+H18+I18+J18+K18+L18+M18+N18</f>
        <v>0</v>
      </c>
    </row>
    <row r="19" spans="1:16" ht="15" customHeight="1" x14ac:dyDescent="0.2">
      <c r="A19" s="169"/>
      <c r="B19" s="207"/>
      <c r="C19" s="82"/>
      <c r="D19" s="82"/>
      <c r="E19" s="85"/>
      <c r="F19" s="82"/>
      <c r="G19" s="82"/>
      <c r="H19" s="82"/>
      <c r="I19" s="82"/>
      <c r="J19" s="82"/>
      <c r="K19" s="82"/>
      <c r="L19" s="82"/>
      <c r="M19" s="82"/>
      <c r="N19" s="82"/>
      <c r="O19" s="208"/>
    </row>
    <row r="20" spans="1:16" ht="15" customHeight="1" x14ac:dyDescent="0.2">
      <c r="A20" s="170"/>
      <c r="B20" s="185" t="s">
        <v>34</v>
      </c>
      <c r="C20" s="186">
        <f t="shared" ref="C20:N20" si="2">SUM(C10:C18)</f>
        <v>62156.81</v>
      </c>
      <c r="D20" s="186">
        <f t="shared" si="2"/>
        <v>0</v>
      </c>
      <c r="E20" s="186">
        <f t="shared" si="2"/>
        <v>0</v>
      </c>
      <c r="F20" s="186">
        <f t="shared" si="2"/>
        <v>0</v>
      </c>
      <c r="G20" s="186">
        <f t="shared" si="2"/>
        <v>67660.58</v>
      </c>
      <c r="H20" s="186">
        <f t="shared" si="2"/>
        <v>0</v>
      </c>
      <c r="I20" s="186">
        <f t="shared" si="2"/>
        <v>0</v>
      </c>
      <c r="J20" s="186">
        <f t="shared" si="2"/>
        <v>0</v>
      </c>
      <c r="K20" s="186">
        <f t="shared" si="2"/>
        <v>0</v>
      </c>
      <c r="L20" s="186">
        <f t="shared" si="2"/>
        <v>0</v>
      </c>
      <c r="M20" s="186">
        <f t="shared" si="2"/>
        <v>4000</v>
      </c>
      <c r="N20" s="186">
        <f t="shared" si="2"/>
        <v>52429.32</v>
      </c>
      <c r="O20" s="181">
        <f>SUM(C20:N20)</f>
        <v>186246.71000000002</v>
      </c>
    </row>
    <row r="21" spans="1:16" ht="15" customHeight="1" x14ac:dyDescent="0.2">
      <c r="A21" s="171"/>
      <c r="B21" s="138"/>
      <c r="C21" s="139"/>
      <c r="D21" s="139"/>
      <c r="E21" s="156"/>
      <c r="F21" s="139"/>
      <c r="G21" s="139"/>
      <c r="H21" s="139"/>
      <c r="I21" s="139"/>
      <c r="J21" s="139"/>
      <c r="K21" s="139"/>
      <c r="L21" s="139"/>
      <c r="M21" s="139"/>
      <c r="N21" s="139"/>
      <c r="O21" s="182"/>
    </row>
    <row r="22" spans="1:16" ht="15" customHeight="1" x14ac:dyDescent="0.2">
      <c r="A22" s="170"/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83"/>
    </row>
    <row r="23" spans="1:16" ht="15" customHeight="1" x14ac:dyDescent="0.2">
      <c r="A23" s="172"/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82"/>
    </row>
    <row r="24" spans="1:16" ht="20.100000000000001" customHeight="1" x14ac:dyDescent="0.2">
      <c r="A24" s="170"/>
      <c r="B24" s="223" t="s">
        <v>36</v>
      </c>
      <c r="C24" s="196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7"/>
      <c r="P24" s="84"/>
    </row>
    <row r="25" spans="1:16" ht="15" customHeight="1" x14ac:dyDescent="0.2">
      <c r="A25" s="169"/>
      <c r="B25" s="247" t="s">
        <v>76</v>
      </c>
      <c r="C25" s="83"/>
      <c r="D25" s="83"/>
      <c r="E25" s="83"/>
      <c r="F25" s="83"/>
      <c r="G25" s="226">
        <v>150</v>
      </c>
      <c r="H25" s="83"/>
      <c r="I25" s="83"/>
      <c r="J25" s="83"/>
      <c r="K25" s="83"/>
      <c r="L25" s="83"/>
      <c r="M25" s="83"/>
      <c r="N25" s="83"/>
      <c r="O25" s="178">
        <f t="shared" ref="O25:O32" si="3">C25+D25+E25+F25+G25+H25+I25+J25+K25+L25+M25+N25</f>
        <v>150</v>
      </c>
      <c r="P25" s="84"/>
    </row>
    <row r="26" spans="1:16" ht="15" customHeight="1" x14ac:dyDescent="0.2">
      <c r="A26" s="169"/>
      <c r="B26" s="230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180">
        <f t="shared" si="3"/>
        <v>0</v>
      </c>
    </row>
    <row r="27" spans="1:16" ht="15" customHeight="1" x14ac:dyDescent="0.2">
      <c r="A27" s="169"/>
      <c r="B27" s="227" t="s">
        <v>100</v>
      </c>
      <c r="C27" s="83"/>
      <c r="D27" s="83"/>
      <c r="E27" s="83"/>
      <c r="F27" s="226"/>
      <c r="G27" s="83"/>
      <c r="H27" s="83"/>
      <c r="I27" s="83"/>
      <c r="J27" s="83"/>
      <c r="K27" s="226">
        <v>14</v>
      </c>
      <c r="L27" s="83"/>
      <c r="M27" s="83"/>
      <c r="N27" s="83"/>
      <c r="O27" s="180">
        <f t="shared" si="3"/>
        <v>14</v>
      </c>
    </row>
    <row r="28" spans="1:16" ht="15" customHeight="1" x14ac:dyDescent="0.2">
      <c r="A28" s="169"/>
      <c r="B28" s="22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180">
        <f t="shared" si="3"/>
        <v>0</v>
      </c>
    </row>
    <row r="29" spans="1:16" ht="15" customHeight="1" x14ac:dyDescent="0.2">
      <c r="A29" s="169"/>
      <c r="B29" s="277" t="s">
        <v>113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278">
        <v>30</v>
      </c>
      <c r="N29" s="83"/>
      <c r="O29" s="180">
        <f t="shared" si="3"/>
        <v>30</v>
      </c>
    </row>
    <row r="30" spans="1:16" ht="15" customHeight="1" x14ac:dyDescent="0.2">
      <c r="A30" s="169"/>
      <c r="B30" s="277" t="s">
        <v>113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>
        <v>120</v>
      </c>
      <c r="N30" s="83"/>
      <c r="O30" s="180">
        <f t="shared" si="3"/>
        <v>120</v>
      </c>
    </row>
    <row r="31" spans="1:16" ht="15" customHeight="1" x14ac:dyDescent="0.2">
      <c r="A31" s="169"/>
      <c r="B31" s="277" t="s">
        <v>113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>
        <v>300</v>
      </c>
      <c r="N31" s="83"/>
      <c r="O31" s="180">
        <f t="shared" si="3"/>
        <v>300</v>
      </c>
    </row>
    <row r="32" spans="1:16" ht="15" customHeight="1" x14ac:dyDescent="0.2">
      <c r="A32" s="169"/>
      <c r="B32" s="277" t="s">
        <v>113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>
        <v>100</v>
      </c>
      <c r="N32" s="83"/>
      <c r="O32" s="180">
        <f t="shared" si="3"/>
        <v>100</v>
      </c>
    </row>
    <row r="33" spans="1:15" ht="15" customHeight="1" x14ac:dyDescent="0.2">
      <c r="A33" s="169"/>
      <c r="B33" s="277" t="s">
        <v>113</v>
      </c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>
        <v>100</v>
      </c>
      <c r="N33" s="83"/>
      <c r="O33" s="180">
        <f t="shared" ref="O33:O48" si="4">C33+D33+E33+F33+G33+H33+I33+J33+K33+L33+M33+N33</f>
        <v>100</v>
      </c>
    </row>
    <row r="34" spans="1:15" ht="15" customHeight="1" x14ac:dyDescent="0.2">
      <c r="A34" s="169"/>
      <c r="B34" s="277" t="s">
        <v>113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>
        <v>100</v>
      </c>
      <c r="N34" s="83"/>
      <c r="O34" s="180">
        <f t="shared" si="4"/>
        <v>100</v>
      </c>
    </row>
    <row r="35" spans="1:15" ht="15" customHeight="1" x14ac:dyDescent="0.2">
      <c r="A35" s="169"/>
      <c r="B35" s="277" t="s">
        <v>113</v>
      </c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>
        <v>300</v>
      </c>
      <c r="N35" s="83"/>
      <c r="O35" s="180">
        <f t="shared" si="4"/>
        <v>300</v>
      </c>
    </row>
    <row r="36" spans="1:15" ht="15" customHeight="1" x14ac:dyDescent="0.2">
      <c r="A36" s="169"/>
      <c r="B36" s="277" t="s">
        <v>113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>
        <v>30</v>
      </c>
      <c r="N36" s="83"/>
      <c r="O36" s="180">
        <f t="shared" si="4"/>
        <v>30</v>
      </c>
    </row>
    <row r="37" spans="1:15" ht="15" customHeight="1" x14ac:dyDescent="0.2">
      <c r="A37" s="169"/>
      <c r="B37" s="277" t="s">
        <v>113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>
        <v>90</v>
      </c>
      <c r="O37" s="180">
        <f t="shared" si="4"/>
        <v>90</v>
      </c>
    </row>
    <row r="38" spans="1:15" ht="15" customHeight="1" x14ac:dyDescent="0.2">
      <c r="A38" s="169"/>
      <c r="B38" s="277" t="s">
        <v>113</v>
      </c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>
        <v>10</v>
      </c>
      <c r="O38" s="180">
        <f t="shared" si="4"/>
        <v>10</v>
      </c>
    </row>
    <row r="39" spans="1:15" ht="15" customHeight="1" x14ac:dyDescent="0.2">
      <c r="A39" s="169"/>
      <c r="B39" s="277" t="s">
        <v>113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>
        <v>60</v>
      </c>
      <c r="O39" s="180">
        <f t="shared" si="4"/>
        <v>60</v>
      </c>
    </row>
    <row r="40" spans="1:15" ht="15" customHeight="1" x14ac:dyDescent="0.2">
      <c r="A40" s="169"/>
      <c r="B40" s="277" t="s">
        <v>113</v>
      </c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>
        <v>60</v>
      </c>
      <c r="O40" s="180">
        <f t="shared" si="4"/>
        <v>60</v>
      </c>
    </row>
    <row r="41" spans="1:15" ht="15" customHeight="1" x14ac:dyDescent="0.2">
      <c r="A41" s="169"/>
      <c r="B41" s="277" t="s">
        <v>113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>
        <v>30</v>
      </c>
      <c r="O41" s="180">
        <f t="shared" si="4"/>
        <v>30</v>
      </c>
    </row>
    <row r="42" spans="1:15" ht="15" customHeight="1" x14ac:dyDescent="0.2">
      <c r="A42" s="169"/>
      <c r="B42" s="277" t="s">
        <v>113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>
        <v>50</v>
      </c>
      <c r="O42" s="180">
        <f t="shared" si="4"/>
        <v>50</v>
      </c>
    </row>
    <row r="43" spans="1:15" ht="15" customHeight="1" x14ac:dyDescent="0.2">
      <c r="A43" s="169"/>
      <c r="B43" s="277" t="s">
        <v>113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>
        <v>50</v>
      </c>
      <c r="O43" s="180">
        <f t="shared" si="4"/>
        <v>50</v>
      </c>
    </row>
    <row r="44" spans="1:15" ht="15" customHeight="1" x14ac:dyDescent="0.2">
      <c r="A44" s="169"/>
      <c r="B44" s="277" t="s">
        <v>113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>
        <v>10</v>
      </c>
      <c r="O44" s="180">
        <f t="shared" si="4"/>
        <v>10</v>
      </c>
    </row>
    <row r="45" spans="1:15" ht="15" customHeight="1" x14ac:dyDescent="0.2">
      <c r="A45" s="169"/>
      <c r="B45" s="227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83"/>
      <c r="O45" s="180">
        <f t="shared" si="4"/>
        <v>0</v>
      </c>
    </row>
    <row r="46" spans="1:15" ht="15" customHeight="1" x14ac:dyDescent="0.2">
      <c r="A46" s="169"/>
      <c r="B46" s="227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83"/>
      <c r="O46" s="180">
        <f t="shared" si="4"/>
        <v>0</v>
      </c>
    </row>
    <row r="47" spans="1:15" ht="15" customHeight="1" x14ac:dyDescent="0.2">
      <c r="A47" s="169"/>
      <c r="B47" s="227" t="s">
        <v>112</v>
      </c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79">
        <v>11500</v>
      </c>
      <c r="N47" s="83"/>
      <c r="O47" s="180">
        <f t="shared" si="4"/>
        <v>11500</v>
      </c>
    </row>
    <row r="48" spans="1:15" ht="15" customHeight="1" x14ac:dyDescent="0.2">
      <c r="A48" s="169"/>
      <c r="B48" s="227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83"/>
      <c r="O48" s="180">
        <f t="shared" si="4"/>
        <v>0</v>
      </c>
    </row>
    <row r="49" spans="1:15" ht="15" customHeight="1" x14ac:dyDescent="0.2">
      <c r="A49" s="170"/>
      <c r="B49" s="187" t="s">
        <v>35</v>
      </c>
      <c r="C49" s="186">
        <f t="shared" ref="C49:L49" si="5">SUM(C25:C31)</f>
        <v>0</v>
      </c>
      <c r="D49" s="186">
        <f t="shared" si="5"/>
        <v>0</v>
      </c>
      <c r="E49" s="186">
        <f t="shared" si="5"/>
        <v>0</v>
      </c>
      <c r="F49" s="186">
        <f t="shared" si="5"/>
        <v>0</v>
      </c>
      <c r="G49" s="186">
        <f t="shared" si="5"/>
        <v>150</v>
      </c>
      <c r="H49" s="186">
        <f t="shared" si="5"/>
        <v>0</v>
      </c>
      <c r="I49" s="186">
        <f t="shared" si="5"/>
        <v>0</v>
      </c>
      <c r="J49" s="186">
        <f t="shared" si="5"/>
        <v>0</v>
      </c>
      <c r="K49" s="186">
        <f t="shared" si="5"/>
        <v>14</v>
      </c>
      <c r="L49" s="186">
        <f t="shared" si="5"/>
        <v>0</v>
      </c>
      <c r="M49" s="186">
        <f>SUM(M25:M48)</f>
        <v>12580</v>
      </c>
      <c r="N49" s="186">
        <f>SUM(N25:N48)</f>
        <v>360</v>
      </c>
      <c r="O49" s="183">
        <f>SUM(O25:O47)</f>
        <v>13104</v>
      </c>
    </row>
    <row r="50" spans="1:15" ht="15" customHeight="1" thickBot="1" x14ac:dyDescent="0.25">
      <c r="A50" s="173"/>
      <c r="B50" s="157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184"/>
    </row>
    <row r="51" spans="1:15" ht="24.95" customHeight="1" thickTop="1" thickBot="1" x14ac:dyDescent="0.25">
      <c r="A51" s="174"/>
      <c r="B51" s="175" t="s">
        <v>37</v>
      </c>
      <c r="C51" s="216">
        <f t="shared" ref="C51:O51" si="6">SUM(C6:C7)+C20+C22+C49</f>
        <v>64831.81</v>
      </c>
      <c r="D51" s="216">
        <f t="shared" si="6"/>
        <v>3105</v>
      </c>
      <c r="E51" s="216">
        <f t="shared" si="6"/>
        <v>3005</v>
      </c>
      <c r="F51" s="216">
        <f t="shared" si="6"/>
        <v>3175</v>
      </c>
      <c r="G51" s="216">
        <f t="shared" si="6"/>
        <v>70740.58</v>
      </c>
      <c r="H51" s="216">
        <f t="shared" si="6"/>
        <v>3025</v>
      </c>
      <c r="I51" s="216">
        <f t="shared" si="6"/>
        <v>3085</v>
      </c>
      <c r="J51" s="216">
        <f t="shared" si="6"/>
        <v>3195</v>
      </c>
      <c r="K51" s="216">
        <f t="shared" si="6"/>
        <v>3249</v>
      </c>
      <c r="L51" s="216">
        <f t="shared" si="6"/>
        <v>3265</v>
      </c>
      <c r="M51" s="216">
        <f t="shared" si="6"/>
        <v>20115</v>
      </c>
      <c r="N51" s="216">
        <f t="shared" si="6"/>
        <v>57624.32</v>
      </c>
      <c r="O51" s="217">
        <f t="shared" si="6"/>
        <v>238415.71000000002</v>
      </c>
    </row>
    <row r="52" spans="1:15" ht="20.100000000000001" customHeight="1" thickTop="1" x14ac:dyDescent="0.2">
      <c r="A52" s="131"/>
      <c r="B52" s="132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</row>
    <row r="53" spans="1:15" ht="19.5" customHeight="1" thickBot="1" x14ac:dyDescent="0.25">
      <c r="A53" s="134"/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</row>
    <row r="54" spans="1:15" ht="20.100000000000001" customHeight="1" thickTop="1" thickBot="1" x14ac:dyDescent="0.25">
      <c r="A54" s="81" t="s">
        <v>16</v>
      </c>
      <c r="B54" s="80" t="s">
        <v>20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8" t="s">
        <v>18</v>
      </c>
    </row>
    <row r="55" spans="1:15" ht="15" customHeight="1" thickTop="1" x14ac:dyDescent="0.2">
      <c r="A55" s="72"/>
      <c r="B55" s="75"/>
      <c r="C55" s="77"/>
      <c r="D55" s="77"/>
      <c r="E55" s="70"/>
      <c r="F55" s="70"/>
      <c r="G55" s="70"/>
      <c r="H55" s="70"/>
      <c r="I55" s="70"/>
      <c r="J55" s="70"/>
      <c r="K55" s="70"/>
      <c r="L55" s="70"/>
      <c r="N55" s="70"/>
      <c r="O55" s="69"/>
    </row>
    <row r="56" spans="1:15" ht="15" customHeight="1" x14ac:dyDescent="0.2">
      <c r="A56" s="72"/>
      <c r="B56" s="75" t="s">
        <v>43</v>
      </c>
      <c r="C56" s="70"/>
      <c r="D56" s="70"/>
      <c r="E56" s="70"/>
      <c r="F56" s="70"/>
      <c r="G56" s="70"/>
      <c r="H56" s="70">
        <v>428.68</v>
      </c>
      <c r="I56" s="70"/>
      <c r="J56" s="70"/>
      <c r="K56" s="70">
        <v>96.8</v>
      </c>
      <c r="L56" s="70"/>
      <c r="M56" s="70"/>
      <c r="N56" s="70"/>
      <c r="O56" s="69">
        <f>C56+D56+E56+F56+G56+H56+I56+J56+K56+L56+M56+N56</f>
        <v>525.48</v>
      </c>
    </row>
    <row r="57" spans="1:15" ht="15" customHeight="1" x14ac:dyDescent="0.2">
      <c r="A57" s="72"/>
      <c r="B57" s="75" t="s">
        <v>48</v>
      </c>
      <c r="C57" s="70"/>
      <c r="D57" s="70"/>
      <c r="E57" s="70"/>
      <c r="F57" s="70"/>
      <c r="G57" s="70"/>
      <c r="H57" s="70"/>
      <c r="I57" s="70"/>
      <c r="J57" s="70"/>
      <c r="K57" s="70"/>
      <c r="L57" s="70">
        <v>78.650000000000006</v>
      </c>
      <c r="M57" s="70"/>
      <c r="N57" s="70">
        <v>15.72</v>
      </c>
      <c r="O57" s="69">
        <f t="shared" ref="O57:O92" si="7">C57+D57+E57+F57+G57+H57+I57+J57+K57+L57+M57+N57</f>
        <v>94.37</v>
      </c>
    </row>
    <row r="58" spans="1:15" ht="15" customHeight="1" x14ac:dyDescent="0.2">
      <c r="A58" s="72"/>
      <c r="B58" s="75" t="s">
        <v>56</v>
      </c>
      <c r="C58" s="70">
        <v>24</v>
      </c>
      <c r="D58" s="70">
        <v>36</v>
      </c>
      <c r="E58" s="70"/>
      <c r="F58" s="70">
        <v>4</v>
      </c>
      <c r="G58" s="70"/>
      <c r="H58" s="70">
        <v>4</v>
      </c>
      <c r="I58" s="70"/>
      <c r="J58" s="70"/>
      <c r="K58" s="228">
        <v>24</v>
      </c>
      <c r="L58" s="70"/>
      <c r="M58" s="70"/>
      <c r="N58" s="70"/>
      <c r="O58" s="69">
        <f t="shared" si="7"/>
        <v>92</v>
      </c>
    </row>
    <row r="59" spans="1:15" ht="15" customHeight="1" x14ac:dyDescent="0.2">
      <c r="A59" s="72"/>
      <c r="B59" s="75" t="s">
        <v>44</v>
      </c>
      <c r="C59" s="70"/>
      <c r="D59" s="70">
        <v>500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69">
        <f t="shared" si="7"/>
        <v>500</v>
      </c>
    </row>
    <row r="60" spans="1:15" ht="15" customHeight="1" x14ac:dyDescent="0.2">
      <c r="A60" s="72"/>
      <c r="B60" s="75" t="s">
        <v>45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>
        <v>60</v>
      </c>
      <c r="O60" s="69">
        <f t="shared" si="7"/>
        <v>60</v>
      </c>
    </row>
    <row r="61" spans="1:15" ht="15" customHeight="1" x14ac:dyDescent="0.2">
      <c r="A61" s="72"/>
      <c r="B61" s="75" t="s">
        <v>42</v>
      </c>
      <c r="C61" s="70"/>
      <c r="D61" s="70"/>
      <c r="E61" s="70"/>
      <c r="F61" s="70"/>
      <c r="G61" s="70"/>
      <c r="H61" s="70"/>
      <c r="I61" s="70"/>
      <c r="J61" s="70"/>
      <c r="K61" s="70">
        <v>389.64</v>
      </c>
      <c r="L61" s="70"/>
      <c r="M61" s="70"/>
      <c r="N61" s="70"/>
      <c r="O61" s="69">
        <f t="shared" si="7"/>
        <v>389.64</v>
      </c>
    </row>
    <row r="62" spans="1:15" ht="15" customHeight="1" x14ac:dyDescent="0.2">
      <c r="A62" s="72"/>
      <c r="B62" s="53" t="s">
        <v>46</v>
      </c>
      <c r="C62" s="70">
        <v>9578.0400000000009</v>
      </c>
      <c r="D62" s="70">
        <v>9265.44</v>
      </c>
      <c r="E62" s="70">
        <v>8455.41</v>
      </c>
      <c r="F62" s="70">
        <v>13412.08</v>
      </c>
      <c r="G62" s="70">
        <v>11510.77</v>
      </c>
      <c r="H62" s="70">
        <v>11586.99</v>
      </c>
      <c r="I62" s="70"/>
      <c r="J62" s="70">
        <v>11588.17</v>
      </c>
      <c r="K62" s="70">
        <v>23175.85</v>
      </c>
      <c r="L62" s="70">
        <v>11589.06</v>
      </c>
      <c r="M62" s="70">
        <v>11584.12</v>
      </c>
      <c r="N62" s="70">
        <v>11673.16</v>
      </c>
      <c r="O62" s="224">
        <f>SUM(C62:N62)</f>
        <v>133419.09</v>
      </c>
    </row>
    <row r="63" spans="1:15" ht="15" customHeight="1" x14ac:dyDescent="0.2">
      <c r="A63" s="72"/>
      <c r="B63" s="53" t="s">
        <v>47</v>
      </c>
      <c r="C63" s="70">
        <v>4351.1000000000004</v>
      </c>
      <c r="D63" s="70">
        <v>4515.72</v>
      </c>
      <c r="E63" s="70">
        <v>4267.84</v>
      </c>
      <c r="F63" s="70">
        <v>3348.61</v>
      </c>
      <c r="G63" s="70">
        <v>3663.41</v>
      </c>
      <c r="H63" s="70">
        <v>3228.2</v>
      </c>
      <c r="I63" s="70">
        <v>3300.2</v>
      </c>
      <c r="J63" s="70">
        <v>3228.2</v>
      </c>
      <c r="K63" s="70">
        <v>3248.75</v>
      </c>
      <c r="L63" s="70">
        <v>3316.41</v>
      </c>
      <c r="M63" s="70">
        <v>3245.49</v>
      </c>
      <c r="N63" s="70">
        <v>3316.41</v>
      </c>
      <c r="O63" s="69">
        <f t="shared" si="7"/>
        <v>43030.34</v>
      </c>
    </row>
    <row r="64" spans="1:15" ht="15" customHeight="1" x14ac:dyDescent="0.2">
      <c r="A64" s="72"/>
      <c r="B64" s="75" t="s">
        <v>41</v>
      </c>
      <c r="C64" s="70">
        <v>3344.37</v>
      </c>
      <c r="D64" s="70"/>
      <c r="E64" s="70"/>
      <c r="F64" s="70">
        <v>4010.89</v>
      </c>
      <c r="G64" s="70"/>
      <c r="H64" s="70"/>
      <c r="I64" s="70">
        <v>5980.67</v>
      </c>
      <c r="J64" s="70"/>
      <c r="K64" s="70"/>
      <c r="L64" s="70">
        <v>5717.82</v>
      </c>
      <c r="M64" s="70"/>
      <c r="N64" s="70"/>
      <c r="O64" s="69">
        <f t="shared" si="7"/>
        <v>19053.75</v>
      </c>
    </row>
    <row r="65" spans="1:34" ht="15" customHeight="1" x14ac:dyDescent="0.2">
      <c r="A65" s="72"/>
      <c r="B65" s="75" t="s">
        <v>50</v>
      </c>
      <c r="C65" s="70">
        <v>338.8</v>
      </c>
      <c r="D65" s="70">
        <v>355.74</v>
      </c>
      <c r="E65" s="70">
        <v>355.74</v>
      </c>
      <c r="F65" s="70">
        <v>355.74</v>
      </c>
      <c r="G65" s="70">
        <v>355.74</v>
      </c>
      <c r="H65" s="70">
        <v>355.74</v>
      </c>
      <c r="I65" s="70">
        <v>621.94000000000005</v>
      </c>
      <c r="J65" s="70">
        <v>355.74</v>
      </c>
      <c r="K65" s="70">
        <v>355.74</v>
      </c>
      <c r="L65" s="70">
        <v>355.74</v>
      </c>
      <c r="M65" s="70">
        <v>355.74</v>
      </c>
      <c r="N65" s="70">
        <v>355.74</v>
      </c>
      <c r="O65" s="69">
        <f t="shared" si="7"/>
        <v>4518.1399999999994</v>
      </c>
    </row>
    <row r="66" spans="1:34" ht="15" customHeight="1" x14ac:dyDescent="0.2">
      <c r="A66" s="72"/>
      <c r="B66" s="71" t="s">
        <v>55</v>
      </c>
      <c r="C66" s="70"/>
      <c r="D66" s="70"/>
      <c r="E66" s="70"/>
      <c r="F66" s="70"/>
      <c r="G66" s="70">
        <v>101.74</v>
      </c>
      <c r="H66" s="70"/>
      <c r="I66" s="70"/>
      <c r="J66" s="70"/>
      <c r="K66" s="70"/>
      <c r="L66" s="70"/>
      <c r="M66" s="70"/>
      <c r="N66" s="70"/>
      <c r="O66" s="69">
        <f t="shared" si="7"/>
        <v>101.74</v>
      </c>
    </row>
    <row r="67" spans="1:34" ht="15" customHeight="1" x14ac:dyDescent="0.2">
      <c r="A67" s="72"/>
      <c r="B67" s="75" t="s">
        <v>49</v>
      </c>
      <c r="C67" s="70">
        <v>471.9</v>
      </c>
      <c r="D67" s="70"/>
      <c r="E67" s="70"/>
      <c r="F67" s="70">
        <v>471.9</v>
      </c>
      <c r="G67" s="70"/>
      <c r="H67" s="70"/>
      <c r="I67" s="70">
        <v>399.3</v>
      </c>
      <c r="J67" s="70"/>
      <c r="K67" s="70"/>
      <c r="L67" s="70">
        <v>399.3</v>
      </c>
      <c r="M67" s="70"/>
      <c r="N67" s="70"/>
      <c r="O67" s="69">
        <f t="shared" si="7"/>
        <v>1742.3999999999999</v>
      </c>
    </row>
    <row r="68" spans="1:34" ht="15" customHeight="1" x14ac:dyDescent="0.2">
      <c r="A68" s="72"/>
      <c r="B68" s="75" t="s">
        <v>51</v>
      </c>
      <c r="C68" s="70">
        <v>32</v>
      </c>
      <c r="D68" s="70">
        <v>32</v>
      </c>
      <c r="E68" s="70">
        <v>32</v>
      </c>
      <c r="F68" s="70">
        <v>32</v>
      </c>
      <c r="G68" s="70">
        <v>32</v>
      </c>
      <c r="H68" s="70">
        <v>32</v>
      </c>
      <c r="I68" s="70">
        <v>32</v>
      </c>
      <c r="J68" s="70">
        <v>32</v>
      </c>
      <c r="K68" s="70">
        <v>32</v>
      </c>
      <c r="L68" s="70">
        <v>32</v>
      </c>
      <c r="M68" s="70">
        <v>32</v>
      </c>
      <c r="N68" s="70">
        <v>32</v>
      </c>
      <c r="O68" s="69">
        <f t="shared" si="7"/>
        <v>384</v>
      </c>
    </row>
    <row r="69" spans="1:34" s="76" customFormat="1" ht="15" customHeight="1" x14ac:dyDescent="0.2">
      <c r="A69" s="72"/>
      <c r="B69" s="71" t="s">
        <v>52</v>
      </c>
      <c r="C69" s="70">
        <v>61.48</v>
      </c>
      <c r="D69" s="70">
        <v>61.48</v>
      </c>
      <c r="E69" s="70">
        <v>61.48</v>
      </c>
      <c r="F69" s="70">
        <v>63.46</v>
      </c>
      <c r="G69" s="70">
        <v>61.98</v>
      </c>
      <c r="H69" s="70">
        <v>66.98</v>
      </c>
      <c r="I69" s="70">
        <v>96.75</v>
      </c>
      <c r="J69" s="70">
        <v>100.47</v>
      </c>
      <c r="K69" s="70">
        <v>97.59</v>
      </c>
      <c r="L69" s="70">
        <v>88.97</v>
      </c>
      <c r="M69" s="70">
        <v>88.51</v>
      </c>
      <c r="N69" s="70">
        <v>88.97</v>
      </c>
      <c r="O69" s="69">
        <f t="shared" si="7"/>
        <v>938.12000000000012</v>
      </c>
    </row>
    <row r="70" spans="1:34" ht="15.75" x14ac:dyDescent="0.2">
      <c r="A70" s="72"/>
      <c r="B70" s="75" t="s">
        <v>40</v>
      </c>
      <c r="C70" s="70">
        <v>243.21</v>
      </c>
      <c r="D70" s="70">
        <v>224.09</v>
      </c>
      <c r="E70" s="70">
        <v>230.86</v>
      </c>
      <c r="F70" s="70">
        <v>240.78</v>
      </c>
      <c r="G70" s="70">
        <v>245.38</v>
      </c>
      <c r="H70" s="70">
        <v>234.01</v>
      </c>
      <c r="I70" s="70">
        <v>221.19</v>
      </c>
      <c r="J70" s="70">
        <v>229.4</v>
      </c>
      <c r="K70" s="70">
        <v>231.35</v>
      </c>
      <c r="L70" s="70">
        <v>236.18</v>
      </c>
      <c r="M70" s="70">
        <v>247.79</v>
      </c>
      <c r="N70" s="70">
        <v>267.98</v>
      </c>
      <c r="O70" s="69">
        <f t="shared" si="7"/>
        <v>2852.2200000000003</v>
      </c>
    </row>
    <row r="71" spans="1:34" s="73" customFormat="1" ht="15" customHeight="1" x14ac:dyDescent="0.2">
      <c r="A71" s="72"/>
      <c r="B71" s="75" t="s">
        <v>61</v>
      </c>
      <c r="C71" s="70">
        <v>9.99</v>
      </c>
      <c r="D71" s="70"/>
      <c r="E71" s="70">
        <v>20</v>
      </c>
      <c r="F71" s="70"/>
      <c r="G71" s="70"/>
      <c r="H71" s="70">
        <v>9.99</v>
      </c>
      <c r="I71" s="70"/>
      <c r="J71" s="70"/>
      <c r="K71" s="70"/>
      <c r="L71" s="70"/>
      <c r="M71" s="70"/>
      <c r="N71" s="70"/>
      <c r="O71" s="69">
        <f t="shared" si="7"/>
        <v>39.980000000000004</v>
      </c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</row>
    <row r="72" spans="1:34" ht="15" customHeight="1" x14ac:dyDescent="0.2">
      <c r="A72" s="72"/>
      <c r="B72" s="71" t="s">
        <v>62</v>
      </c>
      <c r="C72" s="70">
        <v>23.71</v>
      </c>
      <c r="D72" s="70"/>
      <c r="E72" s="70"/>
      <c r="F72" s="70"/>
      <c r="G72" s="70"/>
      <c r="H72" s="70"/>
      <c r="I72" s="70"/>
      <c r="J72" s="70">
        <v>23.71</v>
      </c>
      <c r="K72" s="70"/>
      <c r="L72" s="70"/>
      <c r="M72" s="70"/>
      <c r="N72" s="70"/>
      <c r="O72" s="69">
        <f t="shared" si="7"/>
        <v>47.42</v>
      </c>
    </row>
    <row r="73" spans="1:34" ht="15" customHeight="1" x14ac:dyDescent="0.2">
      <c r="A73" s="72"/>
      <c r="B73" s="71" t="s">
        <v>63</v>
      </c>
      <c r="C73" s="70">
        <v>53.2</v>
      </c>
      <c r="D73" s="70"/>
      <c r="E73" s="70"/>
      <c r="F73" s="70"/>
      <c r="G73" s="70"/>
      <c r="H73" s="70"/>
      <c r="I73" s="70">
        <v>60.8</v>
      </c>
      <c r="J73" s="70"/>
      <c r="K73" s="70"/>
      <c r="L73" s="70"/>
      <c r="M73" s="70"/>
      <c r="N73" s="70">
        <v>69.16</v>
      </c>
      <c r="O73" s="69">
        <f t="shared" si="7"/>
        <v>183.16</v>
      </c>
    </row>
    <row r="74" spans="1:34" ht="15" customHeight="1" x14ac:dyDescent="0.2">
      <c r="A74" s="72"/>
      <c r="B74" s="71" t="s">
        <v>64</v>
      </c>
      <c r="C74" s="70">
        <v>1303.17</v>
      </c>
      <c r="D74" s="70"/>
      <c r="E74" s="70">
        <v>1303.17</v>
      </c>
      <c r="F74" s="70"/>
      <c r="G74" s="70"/>
      <c r="H74" s="70"/>
      <c r="I74" s="70"/>
      <c r="J74" s="70"/>
      <c r="K74" s="70"/>
      <c r="L74" s="70"/>
      <c r="M74" s="70"/>
      <c r="N74" s="70"/>
      <c r="O74" s="69">
        <f t="shared" si="7"/>
        <v>2606.34</v>
      </c>
    </row>
    <row r="75" spans="1:34" ht="15" customHeight="1" x14ac:dyDescent="0.2">
      <c r="A75" s="72"/>
      <c r="B75" s="71" t="s">
        <v>94</v>
      </c>
      <c r="C75" s="70">
        <v>400.86</v>
      </c>
      <c r="D75" s="70"/>
      <c r="E75" s="70">
        <v>29.94</v>
      </c>
      <c r="F75" s="70">
        <v>29.94</v>
      </c>
      <c r="G75" s="70">
        <v>29.94</v>
      </c>
      <c r="H75" s="70">
        <v>29.94</v>
      </c>
      <c r="I75" s="70">
        <v>29.94</v>
      </c>
      <c r="J75" s="70">
        <v>29.94</v>
      </c>
      <c r="K75" s="70">
        <v>29.94</v>
      </c>
      <c r="L75" s="70">
        <v>29.94</v>
      </c>
      <c r="M75" s="70">
        <v>29.94</v>
      </c>
      <c r="N75" s="70">
        <v>29.94</v>
      </c>
      <c r="O75" s="69">
        <f t="shared" si="7"/>
        <v>700.26000000000033</v>
      </c>
    </row>
    <row r="76" spans="1:34" ht="15" customHeight="1" x14ac:dyDescent="0.2">
      <c r="A76" s="72"/>
      <c r="B76" s="71" t="s">
        <v>66</v>
      </c>
      <c r="C76" s="70"/>
      <c r="D76" s="70"/>
      <c r="E76" s="70">
        <v>15</v>
      </c>
      <c r="F76" s="70"/>
      <c r="G76" s="70"/>
      <c r="H76" s="70">
        <v>15</v>
      </c>
      <c r="I76" s="70"/>
      <c r="J76" s="70"/>
      <c r="K76" s="70"/>
      <c r="L76" s="70"/>
      <c r="M76" s="70"/>
      <c r="N76" s="70"/>
      <c r="O76" s="69">
        <f t="shared" si="7"/>
        <v>30</v>
      </c>
    </row>
    <row r="77" spans="1:34" ht="15" customHeight="1" x14ac:dyDescent="0.2">
      <c r="A77" s="72"/>
      <c r="B77" s="71" t="s">
        <v>68</v>
      </c>
      <c r="C77" s="70"/>
      <c r="D77" s="70"/>
      <c r="E77" s="70"/>
      <c r="F77" s="70"/>
      <c r="G77" s="70">
        <v>3.63</v>
      </c>
      <c r="H77" s="228"/>
      <c r="I77" s="70"/>
      <c r="J77" s="70"/>
      <c r="K77" s="70"/>
      <c r="L77" s="70"/>
      <c r="M77" s="70"/>
      <c r="N77" s="70"/>
      <c r="O77" s="69">
        <f t="shared" si="7"/>
        <v>3.63</v>
      </c>
    </row>
    <row r="78" spans="1:34" ht="15" customHeight="1" x14ac:dyDescent="0.2">
      <c r="A78" s="72"/>
      <c r="B78" s="248" t="s">
        <v>77</v>
      </c>
      <c r="C78" s="70"/>
      <c r="D78" s="70"/>
      <c r="E78" s="70"/>
      <c r="F78" s="228">
        <v>150</v>
      </c>
      <c r="G78" s="70"/>
      <c r="H78" s="70"/>
      <c r="I78" s="70"/>
      <c r="J78" s="70"/>
      <c r="K78" s="70"/>
      <c r="L78" s="70"/>
      <c r="M78" s="70"/>
      <c r="N78" s="70"/>
      <c r="O78" s="69">
        <f t="shared" si="7"/>
        <v>150</v>
      </c>
    </row>
    <row r="79" spans="1:34" ht="15" customHeight="1" x14ac:dyDescent="0.2">
      <c r="A79" s="72"/>
      <c r="B79" s="71" t="s">
        <v>67</v>
      </c>
      <c r="C79" s="70"/>
      <c r="D79" s="70"/>
      <c r="E79" s="70"/>
      <c r="F79" s="70">
        <v>441.65</v>
      </c>
      <c r="G79" s="70"/>
      <c r="H79" s="70"/>
      <c r="I79" s="70"/>
      <c r="J79" s="70"/>
      <c r="K79" s="70"/>
      <c r="L79" s="70"/>
      <c r="M79" s="70"/>
      <c r="N79" s="70"/>
      <c r="O79" s="69">
        <f t="shared" si="7"/>
        <v>441.65</v>
      </c>
    </row>
    <row r="80" spans="1:34" ht="15" customHeight="1" x14ac:dyDescent="0.2">
      <c r="A80" s="72"/>
      <c r="B80" s="71" t="s">
        <v>69</v>
      </c>
      <c r="C80" s="70"/>
      <c r="D80" s="70"/>
      <c r="E80" s="70"/>
      <c r="F80" s="70"/>
      <c r="G80" s="70">
        <v>63.32</v>
      </c>
      <c r="H80" s="70">
        <v>60.67</v>
      </c>
      <c r="I80" s="70"/>
      <c r="J80" s="70"/>
      <c r="K80" s="70"/>
      <c r="L80" s="70"/>
      <c r="M80" s="70"/>
      <c r="N80" s="70"/>
      <c r="O80" s="69">
        <f t="shared" si="7"/>
        <v>123.99000000000001</v>
      </c>
    </row>
    <row r="81" spans="1:15" ht="15" customHeight="1" x14ac:dyDescent="0.2">
      <c r="A81" s="72"/>
      <c r="B81" s="71" t="s">
        <v>70</v>
      </c>
      <c r="C81" s="70"/>
      <c r="D81" s="70"/>
      <c r="E81" s="70"/>
      <c r="F81" s="70"/>
      <c r="G81" s="70">
        <v>46.39</v>
      </c>
      <c r="H81" s="70"/>
      <c r="I81" s="70"/>
      <c r="J81" s="70"/>
      <c r="K81" s="70"/>
      <c r="L81" s="70"/>
      <c r="M81" s="70"/>
      <c r="N81" s="70"/>
      <c r="O81" s="69">
        <f t="shared" si="7"/>
        <v>46.39</v>
      </c>
    </row>
    <row r="82" spans="1:15" ht="15" customHeight="1" x14ac:dyDescent="0.2">
      <c r="A82" s="72"/>
      <c r="B82" s="71" t="s">
        <v>71</v>
      </c>
      <c r="C82" s="70"/>
      <c r="D82" s="70"/>
      <c r="E82" s="70"/>
      <c r="F82" s="70"/>
      <c r="G82" s="70">
        <v>88.54</v>
      </c>
      <c r="H82" s="66"/>
      <c r="I82" s="70"/>
      <c r="J82" s="70"/>
      <c r="K82" s="70"/>
      <c r="L82" s="70"/>
      <c r="M82" s="70"/>
      <c r="N82" s="70"/>
      <c r="O82" s="69">
        <f t="shared" si="7"/>
        <v>88.54</v>
      </c>
    </row>
    <row r="83" spans="1:15" ht="15" customHeight="1" x14ac:dyDescent="0.2">
      <c r="A83" s="72"/>
      <c r="B83" s="71" t="s">
        <v>72</v>
      </c>
      <c r="C83" s="70"/>
      <c r="D83" s="70"/>
      <c r="E83" s="70"/>
      <c r="F83" s="70"/>
      <c r="G83" s="127">
        <v>45</v>
      </c>
      <c r="H83" s="130"/>
      <c r="I83" s="128"/>
      <c r="J83" s="70"/>
      <c r="K83" s="70"/>
      <c r="L83" s="70"/>
      <c r="M83" s="70"/>
      <c r="N83" s="70"/>
      <c r="O83" s="69">
        <f t="shared" si="7"/>
        <v>45</v>
      </c>
    </row>
    <row r="84" spans="1:15" ht="15" customHeight="1" x14ac:dyDescent="0.2">
      <c r="A84" s="72"/>
      <c r="B84" s="71" t="s">
        <v>73</v>
      </c>
      <c r="C84" s="70"/>
      <c r="D84" s="70"/>
      <c r="E84" s="70"/>
      <c r="F84" s="70"/>
      <c r="G84" s="70">
        <v>404.98</v>
      </c>
      <c r="H84" s="129"/>
      <c r="I84" s="70"/>
      <c r="J84" s="70"/>
      <c r="K84" s="70"/>
      <c r="L84" s="70"/>
      <c r="M84" s="70"/>
      <c r="N84" s="70"/>
      <c r="O84" s="69">
        <f t="shared" si="7"/>
        <v>404.98</v>
      </c>
    </row>
    <row r="85" spans="1:15" ht="15" customHeight="1" x14ac:dyDescent="0.2">
      <c r="A85" s="72"/>
      <c r="B85" s="71" t="s">
        <v>74</v>
      </c>
      <c r="C85" s="70"/>
      <c r="D85" s="70"/>
      <c r="E85" s="70"/>
      <c r="F85" s="70"/>
      <c r="G85" s="70">
        <v>6.54</v>
      </c>
      <c r="H85" s="70">
        <v>227.08</v>
      </c>
      <c r="I85" s="70"/>
      <c r="J85" s="70"/>
      <c r="K85" s="70">
        <v>637.27</v>
      </c>
      <c r="L85" s="70"/>
      <c r="M85" s="70"/>
      <c r="N85" s="70"/>
      <c r="O85" s="69">
        <f t="shared" si="7"/>
        <v>870.89</v>
      </c>
    </row>
    <row r="86" spans="1:15" ht="15" customHeight="1" x14ac:dyDescent="0.2">
      <c r="A86" s="72"/>
      <c r="B86" s="71" t="s">
        <v>75</v>
      </c>
      <c r="C86" s="70"/>
      <c r="D86" s="70"/>
      <c r="E86" s="70"/>
      <c r="F86" s="70"/>
      <c r="G86" s="70">
        <v>206.72</v>
      </c>
      <c r="H86" s="70"/>
      <c r="I86" s="70"/>
      <c r="J86" s="70"/>
      <c r="K86" s="70"/>
      <c r="L86" s="70"/>
      <c r="M86" s="70"/>
      <c r="N86" s="70"/>
      <c r="O86" s="69">
        <f t="shared" si="7"/>
        <v>206.72</v>
      </c>
    </row>
    <row r="87" spans="1:15" ht="15" customHeight="1" x14ac:dyDescent="0.2">
      <c r="A87" s="72"/>
      <c r="B87" s="71" t="s">
        <v>79</v>
      </c>
      <c r="C87" s="70"/>
      <c r="D87" s="70"/>
      <c r="E87" s="70"/>
      <c r="F87" s="70"/>
      <c r="G87" s="70"/>
      <c r="H87" s="70">
        <v>84.7</v>
      </c>
      <c r="I87" s="70"/>
      <c r="J87" s="70"/>
      <c r="K87" s="70"/>
      <c r="L87" s="70"/>
      <c r="M87" s="70"/>
      <c r="N87" s="70"/>
      <c r="O87" s="69">
        <f t="shared" si="7"/>
        <v>84.7</v>
      </c>
    </row>
    <row r="88" spans="1:15" ht="15" customHeight="1" x14ac:dyDescent="0.2">
      <c r="A88" s="72"/>
      <c r="B88" s="71" t="s">
        <v>80</v>
      </c>
      <c r="C88" s="70"/>
      <c r="D88" s="70"/>
      <c r="E88" s="70"/>
      <c r="F88" s="70"/>
      <c r="G88" s="70"/>
      <c r="H88" s="70">
        <v>162.29</v>
      </c>
      <c r="I88" s="70">
        <v>25.97</v>
      </c>
      <c r="J88" s="70">
        <v>43.04</v>
      </c>
      <c r="K88" s="70">
        <v>148.61000000000001</v>
      </c>
      <c r="L88" s="70"/>
      <c r="M88" s="70">
        <v>201.38</v>
      </c>
      <c r="N88" s="70">
        <v>82.26</v>
      </c>
      <c r="O88" s="69">
        <f t="shared" si="7"/>
        <v>663.55</v>
      </c>
    </row>
    <row r="89" spans="1:15" ht="15" customHeight="1" x14ac:dyDescent="0.2">
      <c r="A89" s="72"/>
      <c r="B89" s="71" t="s">
        <v>81</v>
      </c>
      <c r="C89" s="70"/>
      <c r="D89" s="70"/>
      <c r="E89" s="70"/>
      <c r="F89" s="70"/>
      <c r="G89" s="70"/>
      <c r="H89" s="70">
        <v>140.19</v>
      </c>
      <c r="I89" s="70"/>
      <c r="J89" s="70">
        <v>14.55</v>
      </c>
      <c r="K89" s="70"/>
      <c r="L89" s="70"/>
      <c r="M89" s="70">
        <v>32.909999999999997</v>
      </c>
      <c r="N89" s="70"/>
      <c r="O89" s="69">
        <f t="shared" si="7"/>
        <v>187.65</v>
      </c>
    </row>
    <row r="90" spans="1:15" ht="15" customHeight="1" x14ac:dyDescent="0.2">
      <c r="A90" s="72"/>
      <c r="B90" s="71" t="s">
        <v>82</v>
      </c>
      <c r="C90" s="70"/>
      <c r="D90" s="70"/>
      <c r="E90" s="70"/>
      <c r="F90" s="70"/>
      <c r="G90" s="70"/>
      <c r="H90" s="70">
        <v>1992.87</v>
      </c>
      <c r="I90" s="70"/>
      <c r="J90" s="70"/>
      <c r="K90" s="70"/>
      <c r="L90" s="70"/>
      <c r="M90" s="70"/>
      <c r="N90" s="70"/>
      <c r="O90" s="69">
        <f t="shared" si="7"/>
        <v>1992.87</v>
      </c>
    </row>
    <row r="91" spans="1:15" ht="15" customHeight="1" x14ac:dyDescent="0.2">
      <c r="A91" s="72"/>
      <c r="B91" s="71" t="s">
        <v>83</v>
      </c>
      <c r="C91" s="70"/>
      <c r="D91" s="70"/>
      <c r="E91" s="70"/>
      <c r="F91" s="70"/>
      <c r="G91" s="70"/>
      <c r="H91" s="70">
        <v>16.940000000000001</v>
      </c>
      <c r="I91" s="70"/>
      <c r="J91" s="70"/>
      <c r="K91" s="70"/>
      <c r="L91" s="70"/>
      <c r="M91" s="70"/>
      <c r="N91" s="70"/>
      <c r="O91" s="69">
        <f t="shared" si="7"/>
        <v>16.940000000000001</v>
      </c>
    </row>
    <row r="92" spans="1:15" ht="15" customHeight="1" x14ac:dyDescent="0.2">
      <c r="A92" s="72"/>
      <c r="B92" s="71" t="s">
        <v>84</v>
      </c>
      <c r="C92" s="70"/>
      <c r="D92" s="70"/>
      <c r="E92" s="70"/>
      <c r="F92" s="70"/>
      <c r="G92" s="70"/>
      <c r="H92" s="70"/>
      <c r="I92" s="70">
        <v>144</v>
      </c>
      <c r="J92" s="70"/>
      <c r="K92" s="70"/>
      <c r="L92" s="70"/>
      <c r="M92" s="70"/>
      <c r="N92" s="70"/>
      <c r="O92" s="69">
        <f t="shared" si="7"/>
        <v>144</v>
      </c>
    </row>
    <row r="93" spans="1:15" ht="15" customHeight="1" x14ac:dyDescent="0.2">
      <c r="A93" s="72"/>
      <c r="B93" s="71" t="s">
        <v>85</v>
      </c>
      <c r="C93" s="70"/>
      <c r="D93" s="70"/>
      <c r="E93" s="70"/>
      <c r="F93" s="70"/>
      <c r="G93" s="70"/>
      <c r="H93" s="70"/>
      <c r="I93" s="70">
        <v>15.26</v>
      </c>
      <c r="J93" s="70"/>
      <c r="K93" s="70"/>
      <c r="L93" s="70">
        <v>35.9</v>
      </c>
      <c r="M93" s="70"/>
      <c r="N93" s="70"/>
      <c r="O93" s="69">
        <f t="shared" ref="O93:O121" si="8">SUM(C93:N93)</f>
        <v>51.16</v>
      </c>
    </row>
    <row r="94" spans="1:15" ht="15" customHeight="1" x14ac:dyDescent="0.2">
      <c r="A94" s="72"/>
      <c r="B94" s="71" t="s">
        <v>86</v>
      </c>
      <c r="C94" s="70"/>
      <c r="D94" s="70"/>
      <c r="E94" s="70"/>
      <c r="F94" s="70"/>
      <c r="G94" s="70"/>
      <c r="H94" s="70"/>
      <c r="I94" s="70">
        <v>42.3</v>
      </c>
      <c r="J94" s="70"/>
      <c r="K94" s="70"/>
      <c r="L94" s="70"/>
      <c r="M94" s="70"/>
      <c r="N94" s="70"/>
      <c r="O94" s="69">
        <f t="shared" si="8"/>
        <v>42.3</v>
      </c>
    </row>
    <row r="95" spans="1:15" ht="15" customHeight="1" x14ac:dyDescent="0.2">
      <c r="A95" s="72"/>
      <c r="B95" s="71" t="s">
        <v>87</v>
      </c>
      <c r="C95" s="70"/>
      <c r="D95" s="70"/>
      <c r="E95" s="70"/>
      <c r="F95" s="70"/>
      <c r="G95" s="70"/>
      <c r="H95" s="70"/>
      <c r="I95" s="70">
        <v>22.03</v>
      </c>
      <c r="J95" s="70"/>
      <c r="K95" s="70"/>
      <c r="L95" s="70"/>
      <c r="M95" s="70"/>
      <c r="N95" s="70"/>
      <c r="O95" s="69">
        <f t="shared" si="8"/>
        <v>22.03</v>
      </c>
    </row>
    <row r="96" spans="1:15" ht="15" customHeight="1" x14ac:dyDescent="0.2">
      <c r="A96" s="72"/>
      <c r="B96" s="71" t="s">
        <v>88</v>
      </c>
      <c r="C96" s="70"/>
      <c r="D96" s="70"/>
      <c r="E96" s="70"/>
      <c r="F96" s="70"/>
      <c r="G96" s="70"/>
      <c r="H96" s="70"/>
      <c r="I96" s="70">
        <v>1452</v>
      </c>
      <c r="J96" s="70"/>
      <c r="K96" s="70"/>
      <c r="L96" s="70"/>
      <c r="M96" s="70"/>
      <c r="N96" s="70"/>
      <c r="O96" s="69">
        <f t="shared" si="8"/>
        <v>1452</v>
      </c>
    </row>
    <row r="97" spans="1:15" ht="15" customHeight="1" x14ac:dyDescent="0.2">
      <c r="A97" s="72"/>
      <c r="B97" s="71" t="s">
        <v>89</v>
      </c>
      <c r="C97" s="70"/>
      <c r="D97" s="70"/>
      <c r="E97" s="70"/>
      <c r="F97" s="70"/>
      <c r="G97" s="70"/>
      <c r="H97" s="70"/>
      <c r="I97" s="70">
        <v>74.5</v>
      </c>
      <c r="J97" s="70"/>
      <c r="K97" s="70"/>
      <c r="L97" s="70"/>
      <c r="M97" s="70"/>
      <c r="N97" s="70"/>
      <c r="O97" s="69">
        <f t="shared" si="8"/>
        <v>74.5</v>
      </c>
    </row>
    <row r="98" spans="1:15" ht="15" customHeight="1" x14ac:dyDescent="0.2">
      <c r="A98" s="72"/>
      <c r="B98" s="71" t="s">
        <v>90</v>
      </c>
      <c r="C98" s="70"/>
      <c r="D98" s="70"/>
      <c r="E98" s="70"/>
      <c r="F98" s="70"/>
      <c r="G98" s="70"/>
      <c r="H98" s="70"/>
      <c r="I98" s="70">
        <v>8.01</v>
      </c>
      <c r="J98" s="70"/>
      <c r="K98" s="70"/>
      <c r="L98" s="70"/>
      <c r="M98" s="70"/>
      <c r="N98" s="70">
        <v>53.2</v>
      </c>
      <c r="O98" s="69">
        <f t="shared" si="8"/>
        <v>61.21</v>
      </c>
    </row>
    <row r="99" spans="1:15" ht="15" customHeight="1" x14ac:dyDescent="0.2">
      <c r="A99" s="72"/>
      <c r="B99" s="71" t="s">
        <v>91</v>
      </c>
      <c r="C99" s="70"/>
      <c r="D99" s="70"/>
      <c r="E99" s="70"/>
      <c r="F99" s="70"/>
      <c r="G99" s="70"/>
      <c r="H99" s="70"/>
      <c r="I99" s="70">
        <v>28.55</v>
      </c>
      <c r="J99" s="70"/>
      <c r="K99" s="70"/>
      <c r="L99" s="70"/>
      <c r="M99" s="70"/>
      <c r="N99" s="70"/>
      <c r="O99" s="69">
        <f t="shared" si="8"/>
        <v>28.55</v>
      </c>
    </row>
    <row r="100" spans="1:15" ht="15" customHeight="1" x14ac:dyDescent="0.2">
      <c r="A100" s="72"/>
      <c r="B100" s="71" t="s">
        <v>92</v>
      </c>
      <c r="C100" s="70"/>
      <c r="D100" s="70"/>
      <c r="E100" s="70"/>
      <c r="F100" s="70"/>
      <c r="G100" s="70"/>
      <c r="H100" s="70"/>
      <c r="I100" s="70">
        <v>251.41</v>
      </c>
      <c r="J100" s="70"/>
      <c r="K100" s="70"/>
      <c r="L100" s="70"/>
      <c r="M100" s="70"/>
      <c r="N100" s="70"/>
      <c r="O100" s="69">
        <f t="shared" si="8"/>
        <v>251.41</v>
      </c>
    </row>
    <row r="101" spans="1:15" ht="15" customHeight="1" x14ac:dyDescent="0.2">
      <c r="A101" s="72"/>
      <c r="B101" s="71" t="s">
        <v>93</v>
      </c>
      <c r="C101" s="70"/>
      <c r="D101" s="70"/>
      <c r="E101" s="70"/>
      <c r="F101" s="70"/>
      <c r="G101" s="70"/>
      <c r="H101" s="70"/>
      <c r="I101" s="70">
        <v>70</v>
      </c>
      <c r="J101" s="70"/>
      <c r="K101" s="70">
        <v>55</v>
      </c>
      <c r="L101" s="70">
        <v>40</v>
      </c>
      <c r="M101" s="70"/>
      <c r="N101" s="70"/>
      <c r="O101" s="69">
        <f t="shared" si="8"/>
        <v>165</v>
      </c>
    </row>
    <row r="102" spans="1:15" ht="15" customHeight="1" x14ac:dyDescent="0.2">
      <c r="A102" s="72"/>
      <c r="B102" s="71" t="s">
        <v>95</v>
      </c>
      <c r="C102" s="70"/>
      <c r="D102" s="70"/>
      <c r="E102" s="70"/>
      <c r="F102" s="70"/>
      <c r="G102" s="70"/>
      <c r="H102" s="70"/>
      <c r="I102" s="70"/>
      <c r="J102" s="70">
        <v>536.05999999999995</v>
      </c>
      <c r="K102" s="70"/>
      <c r="L102" s="70"/>
      <c r="M102" s="70"/>
      <c r="N102" s="70"/>
      <c r="O102" s="69">
        <f t="shared" si="8"/>
        <v>536.05999999999995</v>
      </c>
    </row>
    <row r="103" spans="1:15" ht="15" customHeight="1" x14ac:dyDescent="0.2">
      <c r="A103" s="72"/>
      <c r="B103" s="71" t="s">
        <v>96</v>
      </c>
      <c r="C103" s="70"/>
      <c r="D103" s="70"/>
      <c r="E103" s="70"/>
      <c r="F103" s="70"/>
      <c r="G103" s="70"/>
      <c r="H103" s="70"/>
      <c r="I103" s="70"/>
      <c r="J103" s="70">
        <v>55.73</v>
      </c>
      <c r="K103" s="70"/>
      <c r="L103" s="70"/>
      <c r="M103" s="70"/>
      <c r="N103" s="70">
        <v>112.44</v>
      </c>
      <c r="O103" s="69">
        <f t="shared" si="8"/>
        <v>168.17</v>
      </c>
    </row>
    <row r="104" spans="1:15" ht="15" customHeight="1" x14ac:dyDescent="0.2">
      <c r="A104" s="72"/>
      <c r="B104" s="71" t="s">
        <v>98</v>
      </c>
      <c r="C104" s="70"/>
      <c r="D104" s="70"/>
      <c r="E104" s="70"/>
      <c r="F104" s="70"/>
      <c r="G104" s="70"/>
      <c r="H104" s="70"/>
      <c r="I104" s="70"/>
      <c r="J104" s="70">
        <v>250</v>
      </c>
      <c r="K104" s="70"/>
      <c r="L104" s="70"/>
      <c r="M104" s="70"/>
      <c r="N104" s="70"/>
      <c r="O104" s="69">
        <f t="shared" si="8"/>
        <v>250</v>
      </c>
    </row>
    <row r="105" spans="1:15" ht="15" customHeight="1" x14ac:dyDescent="0.2">
      <c r="A105" s="72"/>
      <c r="B105" s="71" t="s">
        <v>97</v>
      </c>
      <c r="C105" s="70"/>
      <c r="D105" s="70"/>
      <c r="E105" s="70"/>
      <c r="F105" s="70"/>
      <c r="G105" s="70"/>
      <c r="H105" s="70"/>
      <c r="I105" s="70"/>
      <c r="J105" s="70">
        <v>50</v>
      </c>
      <c r="K105" s="70"/>
      <c r="L105" s="70"/>
      <c r="M105" s="70"/>
      <c r="N105" s="70"/>
      <c r="O105" s="69">
        <f t="shared" si="8"/>
        <v>50</v>
      </c>
    </row>
    <row r="106" spans="1:15" ht="15" customHeight="1" x14ac:dyDescent="0.2">
      <c r="A106" s="72"/>
      <c r="B106" s="71" t="s">
        <v>99</v>
      </c>
      <c r="C106" s="70"/>
      <c r="D106" s="70"/>
      <c r="E106" s="70"/>
      <c r="F106" s="70"/>
      <c r="G106" s="70"/>
      <c r="H106" s="70"/>
      <c r="I106" s="70"/>
      <c r="J106" s="70"/>
      <c r="K106" s="70">
        <v>146.22999999999999</v>
      </c>
      <c r="L106" s="70"/>
      <c r="M106" s="70"/>
      <c r="N106" s="70"/>
      <c r="O106" s="69">
        <f t="shared" si="8"/>
        <v>146.22999999999999</v>
      </c>
    </row>
    <row r="107" spans="1:15" ht="15" customHeight="1" x14ac:dyDescent="0.2">
      <c r="A107" s="72"/>
      <c r="B107" s="71" t="s">
        <v>102</v>
      </c>
      <c r="C107" s="70"/>
      <c r="D107" s="70"/>
      <c r="E107" s="70"/>
      <c r="F107" s="70"/>
      <c r="G107" s="70"/>
      <c r="H107" s="70"/>
      <c r="I107" s="70"/>
      <c r="J107" s="70"/>
      <c r="K107" s="70">
        <v>20</v>
      </c>
      <c r="L107" s="70"/>
      <c r="M107" s="70"/>
      <c r="N107" s="70"/>
      <c r="O107" s="69">
        <f t="shared" si="8"/>
        <v>20</v>
      </c>
    </row>
    <row r="108" spans="1:15" ht="15" customHeight="1" x14ac:dyDescent="0.2">
      <c r="A108" s="72"/>
      <c r="B108" s="71" t="s">
        <v>101</v>
      </c>
      <c r="C108" s="70"/>
      <c r="D108" s="70"/>
      <c r="E108" s="70"/>
      <c r="F108" s="70"/>
      <c r="G108" s="70"/>
      <c r="H108" s="70"/>
      <c r="I108" s="70"/>
      <c r="J108" s="70"/>
      <c r="K108" s="70">
        <v>340</v>
      </c>
      <c r="L108" s="70"/>
      <c r="M108" s="70"/>
      <c r="N108" s="70"/>
      <c r="O108" s="69">
        <f t="shared" si="8"/>
        <v>340</v>
      </c>
    </row>
    <row r="109" spans="1:15" ht="15" customHeight="1" x14ac:dyDescent="0.2">
      <c r="A109" s="72"/>
      <c r="B109" s="71" t="s">
        <v>103</v>
      </c>
      <c r="C109" s="70"/>
      <c r="D109" s="70"/>
      <c r="E109" s="70"/>
      <c r="F109" s="70"/>
      <c r="G109" s="70"/>
      <c r="H109" s="70"/>
      <c r="I109" s="70"/>
      <c r="J109" s="70"/>
      <c r="K109" s="70">
        <v>66.97</v>
      </c>
      <c r="L109" s="70"/>
      <c r="M109" s="70"/>
      <c r="N109" s="70"/>
      <c r="O109" s="69">
        <f t="shared" si="8"/>
        <v>66.97</v>
      </c>
    </row>
    <row r="110" spans="1:15" ht="15" customHeight="1" x14ac:dyDescent="0.2">
      <c r="A110" s="72"/>
      <c r="B110" s="71" t="s">
        <v>104</v>
      </c>
      <c r="C110" s="70"/>
      <c r="D110" s="70"/>
      <c r="E110" s="70"/>
      <c r="F110" s="70"/>
      <c r="G110" s="70"/>
      <c r="H110" s="70"/>
      <c r="I110" s="70"/>
      <c r="J110" s="70"/>
      <c r="K110" s="70">
        <v>83</v>
      </c>
      <c r="L110" s="70"/>
      <c r="M110" s="70"/>
      <c r="N110" s="70"/>
      <c r="O110" s="69">
        <f t="shared" si="8"/>
        <v>83</v>
      </c>
    </row>
    <row r="111" spans="1:15" ht="15" customHeight="1" x14ac:dyDescent="0.2">
      <c r="A111" s="72"/>
      <c r="B111" s="71" t="s">
        <v>105</v>
      </c>
      <c r="C111" s="70"/>
      <c r="D111" s="70"/>
      <c r="E111" s="70"/>
      <c r="F111" s="70"/>
      <c r="G111" s="70"/>
      <c r="H111" s="70"/>
      <c r="I111" s="70"/>
      <c r="J111" s="70"/>
      <c r="K111" s="70">
        <v>78.31</v>
      </c>
      <c r="L111" s="70">
        <v>400</v>
      </c>
      <c r="M111" s="70"/>
      <c r="N111" s="70"/>
      <c r="O111" s="69">
        <f t="shared" si="8"/>
        <v>478.31</v>
      </c>
    </row>
    <row r="112" spans="1:15" ht="15" customHeight="1" x14ac:dyDescent="0.2">
      <c r="A112" s="72"/>
      <c r="B112" s="71" t="s">
        <v>106</v>
      </c>
      <c r="C112" s="70"/>
      <c r="D112" s="70"/>
      <c r="E112" s="70"/>
      <c r="F112" s="70"/>
      <c r="G112" s="70"/>
      <c r="H112" s="70"/>
      <c r="I112" s="70"/>
      <c r="J112" s="70"/>
      <c r="K112" s="70"/>
      <c r="L112" s="70">
        <v>396</v>
      </c>
      <c r="M112" s="70"/>
      <c r="N112" s="70"/>
      <c r="O112" s="69">
        <f t="shared" si="8"/>
        <v>396</v>
      </c>
    </row>
    <row r="113" spans="1:15" ht="15" customHeight="1" x14ac:dyDescent="0.2">
      <c r="A113" s="72"/>
      <c r="B113" s="71" t="s">
        <v>107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>
        <v>22.03</v>
      </c>
      <c r="M113" s="70"/>
      <c r="N113" s="70"/>
      <c r="O113" s="69">
        <f t="shared" si="8"/>
        <v>22.03</v>
      </c>
    </row>
    <row r="114" spans="1:15" ht="15" customHeight="1" x14ac:dyDescent="0.2">
      <c r="A114" s="72"/>
      <c r="B114" s="71" t="s">
        <v>108</v>
      </c>
      <c r="C114" s="70"/>
      <c r="D114" s="70"/>
      <c r="E114" s="70"/>
      <c r="F114" s="70"/>
      <c r="G114" s="70"/>
      <c r="H114" s="70"/>
      <c r="I114" s="70"/>
      <c r="J114" s="70"/>
      <c r="K114" s="70"/>
      <c r="L114" s="70">
        <v>48.83</v>
      </c>
      <c r="M114" s="70"/>
      <c r="N114" s="70"/>
      <c r="O114" s="69">
        <f t="shared" si="8"/>
        <v>48.83</v>
      </c>
    </row>
    <row r="115" spans="1:15" ht="15" customHeight="1" x14ac:dyDescent="0.2">
      <c r="A115" s="72"/>
      <c r="B115" s="71" t="s">
        <v>109</v>
      </c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>
        <v>16.649999999999999</v>
      </c>
      <c r="O115" s="69">
        <f t="shared" si="8"/>
        <v>16.649999999999999</v>
      </c>
    </row>
    <row r="116" spans="1:15" ht="15" customHeight="1" x14ac:dyDescent="0.2">
      <c r="A116" s="72"/>
      <c r="B116" s="248" t="s">
        <v>114</v>
      </c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228">
        <v>90</v>
      </c>
      <c r="O116" s="69">
        <f t="shared" si="8"/>
        <v>90</v>
      </c>
    </row>
    <row r="117" spans="1:15" ht="15" customHeight="1" x14ac:dyDescent="0.2">
      <c r="A117" s="72"/>
      <c r="B117" s="248" t="s">
        <v>114</v>
      </c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228">
        <v>90</v>
      </c>
      <c r="O117" s="69">
        <f t="shared" si="8"/>
        <v>90</v>
      </c>
    </row>
    <row r="118" spans="1:15" ht="15" customHeight="1" x14ac:dyDescent="0.2">
      <c r="A118" s="72"/>
      <c r="B118" s="248" t="s">
        <v>115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280">
        <v>11500</v>
      </c>
      <c r="O118" s="69">
        <f t="shared" si="8"/>
        <v>11500</v>
      </c>
    </row>
    <row r="119" spans="1:15" ht="15" customHeight="1" x14ac:dyDescent="0.2">
      <c r="A119" s="72"/>
      <c r="B119" s="71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69">
        <f t="shared" si="8"/>
        <v>0</v>
      </c>
    </row>
    <row r="120" spans="1:15" ht="15" customHeight="1" x14ac:dyDescent="0.2">
      <c r="A120" s="72"/>
      <c r="B120" s="71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69">
        <f t="shared" si="8"/>
        <v>0</v>
      </c>
    </row>
    <row r="121" spans="1:15" ht="15" customHeight="1" x14ac:dyDescent="0.2">
      <c r="A121" s="72"/>
      <c r="B121" s="71"/>
      <c r="C121" s="70"/>
      <c r="D121" s="70"/>
      <c r="E121" s="70"/>
      <c r="F121" s="228"/>
      <c r="G121" s="70"/>
      <c r="H121" s="70"/>
      <c r="I121" s="70"/>
      <c r="J121" s="70"/>
      <c r="K121" s="70"/>
      <c r="L121" s="70"/>
      <c r="M121" s="70"/>
      <c r="N121" s="70"/>
      <c r="O121" s="69">
        <f t="shared" si="8"/>
        <v>0</v>
      </c>
    </row>
    <row r="122" spans="1:15" ht="15" customHeight="1" thickBot="1" x14ac:dyDescent="0.25">
      <c r="A122" s="68"/>
      <c r="B122" s="67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5"/>
    </row>
    <row r="123" spans="1:15" ht="24.95" customHeight="1" thickTop="1" thickBot="1" x14ac:dyDescent="0.25">
      <c r="A123" s="158"/>
      <c r="B123" s="159" t="s">
        <v>38</v>
      </c>
      <c r="C123" s="218">
        <f>SUM(C56:C121)</f>
        <v>20235.830000000002</v>
      </c>
      <c r="D123" s="218">
        <f>SUM(D56:D121)</f>
        <v>14990.47</v>
      </c>
      <c r="E123" s="218">
        <f>SUM(E56:E121)</f>
        <v>14771.44</v>
      </c>
      <c r="F123" s="218">
        <f>SUM(F56:F121)</f>
        <v>22561.05</v>
      </c>
      <c r="G123" s="218">
        <f>SUM(G56:G121)</f>
        <v>16866.080000000002</v>
      </c>
      <c r="H123" s="218">
        <f t="shared" ref="H123:L123" si="9">SUM(H56:H121)</f>
        <v>18676.269999999997</v>
      </c>
      <c r="I123" s="218">
        <f t="shared" si="9"/>
        <v>12876.819999999998</v>
      </c>
      <c r="J123" s="218">
        <f t="shared" si="9"/>
        <v>16537.009999999995</v>
      </c>
      <c r="K123" s="218">
        <f>SUM(K55:K121)</f>
        <v>29257.05</v>
      </c>
      <c r="L123" s="218">
        <f t="shared" si="9"/>
        <v>22786.83</v>
      </c>
      <c r="M123" s="218">
        <f>SUM(M56:M121)</f>
        <v>15817.880000000001</v>
      </c>
      <c r="N123" s="218">
        <f>SUM(N56:N121)</f>
        <v>27853.629999999997</v>
      </c>
      <c r="O123" s="219">
        <f>SUM(C123:N123)</f>
        <v>233230.36</v>
      </c>
    </row>
    <row r="124" spans="1:15" ht="15" customHeight="1" thickTop="1" x14ac:dyDescent="0.2">
      <c r="A124" s="146"/>
      <c r="B124" s="64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144"/>
    </row>
    <row r="125" spans="1:15" ht="15" customHeight="1" thickBot="1" x14ac:dyDescent="0.25">
      <c r="A125" s="145"/>
      <c r="B125" s="142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</row>
    <row r="126" spans="1:15" ht="30" customHeight="1" thickTop="1" thickBot="1" x14ac:dyDescent="0.25">
      <c r="A126" s="160"/>
      <c r="B126" s="222" t="s">
        <v>39</v>
      </c>
      <c r="C126" s="220">
        <f t="shared" ref="C126:N126" si="10">(C2+C51)-(C123)</f>
        <v>77408.58</v>
      </c>
      <c r="D126" s="220">
        <f t="shared" si="10"/>
        <v>65523.11</v>
      </c>
      <c r="E126" s="220">
        <f t="shared" si="10"/>
        <v>53756.67</v>
      </c>
      <c r="F126" s="220">
        <f t="shared" si="10"/>
        <v>34370.619999999995</v>
      </c>
      <c r="G126" s="220">
        <f t="shared" si="10"/>
        <v>88245.119999999995</v>
      </c>
      <c r="H126" s="220">
        <f t="shared" si="10"/>
        <v>72593.850000000006</v>
      </c>
      <c r="I126" s="220">
        <f t="shared" si="10"/>
        <v>62802.030000000006</v>
      </c>
      <c r="J126" s="220">
        <f t="shared" si="10"/>
        <v>49460.020000000004</v>
      </c>
      <c r="K126" s="220">
        <f t="shared" si="10"/>
        <v>23451.970000000005</v>
      </c>
      <c r="L126" s="220">
        <f t="shared" si="10"/>
        <v>3930.1400000000031</v>
      </c>
      <c r="M126" s="220">
        <f t="shared" si="10"/>
        <v>8227.260000000002</v>
      </c>
      <c r="N126" s="220">
        <f t="shared" si="10"/>
        <v>37997.950000000004</v>
      </c>
      <c r="O126" s="221">
        <v>37997.949999999997</v>
      </c>
    </row>
    <row r="127" spans="1:15" s="76" customFormat="1" ht="15" customHeight="1" thickTop="1" x14ac:dyDescent="0.25">
      <c r="A127" s="209"/>
      <c r="B127" s="210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</row>
    <row r="128" spans="1:15" s="76" customFormat="1" ht="15" customHeight="1" x14ac:dyDescent="0.2">
      <c r="A128" s="212"/>
      <c r="B128" s="213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84"/>
    </row>
    <row r="129" spans="1:16" s="76" customFormat="1" ht="15" customHeight="1" x14ac:dyDescent="0.25">
      <c r="A129" s="209"/>
      <c r="B129" s="210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</row>
    <row r="130" spans="1:16" s="76" customFormat="1" ht="15" customHeight="1" x14ac:dyDescent="0.2">
      <c r="A130" s="212"/>
      <c r="B130" s="213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84"/>
    </row>
    <row r="131" spans="1:16" s="76" customFormat="1" ht="15" customHeight="1" x14ac:dyDescent="0.2">
      <c r="A131" s="215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</row>
    <row r="132" spans="1:16" s="76" customFormat="1" ht="15" customHeight="1" x14ac:dyDescent="0.25">
      <c r="A132" s="149"/>
      <c r="B132" s="42"/>
      <c r="C132" s="62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0"/>
    </row>
    <row r="133" spans="1:16" ht="15" customHeight="1" x14ac:dyDescent="0.25">
      <c r="A133" s="59"/>
      <c r="B133" s="12"/>
      <c r="C133" s="58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6"/>
    </row>
    <row r="134" spans="1:16" ht="15" customHeight="1" x14ac:dyDescent="0.25">
      <c r="A134" s="59"/>
      <c r="B134" s="12"/>
      <c r="C134" s="58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6"/>
    </row>
    <row r="135" spans="1:16" ht="15" customHeight="1" x14ac:dyDescent="0.25">
      <c r="A135" s="59"/>
      <c r="B135" s="12"/>
      <c r="C135" s="58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6"/>
    </row>
    <row r="136" spans="1:16" ht="15" customHeight="1" x14ac:dyDescent="0.2">
      <c r="A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</row>
    <row r="137" spans="1:16" ht="15" customHeight="1" x14ac:dyDescent="0.2"/>
    <row r="138" spans="1:16" ht="15" customHeight="1" x14ac:dyDescent="0.2"/>
    <row r="139" spans="1:16" ht="15" customHeight="1" x14ac:dyDescent="0.2"/>
    <row r="140" spans="1:16" s="55" customFormat="1" ht="15" customHeight="1" x14ac:dyDescent="0.2">
      <c r="B140" s="53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3"/>
    </row>
    <row r="141" spans="1:16" s="55" customFormat="1" ht="15" customHeight="1" x14ac:dyDescent="0.2">
      <c r="B141" s="53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3"/>
    </row>
    <row r="142" spans="1:16" s="55" customFormat="1" ht="15" customHeight="1" x14ac:dyDescent="0.2"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3"/>
    </row>
    <row r="143" spans="1:16" s="55" customFormat="1" ht="15" customHeight="1" x14ac:dyDescent="0.2">
      <c r="B143" s="53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3"/>
    </row>
    <row r="144" spans="1:16" s="55" customFormat="1" ht="15" customHeight="1" x14ac:dyDescent="0.2">
      <c r="B144" s="53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3"/>
    </row>
    <row r="145" spans="2:16" s="55" customFormat="1" ht="15" customHeight="1" x14ac:dyDescent="0.2">
      <c r="B145" s="53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3"/>
    </row>
    <row r="146" spans="2:16" s="55" customFormat="1" ht="15" customHeight="1" x14ac:dyDescent="0.2">
      <c r="B146" s="53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3"/>
    </row>
    <row r="147" spans="2:16" s="55" customFormat="1" ht="15" customHeight="1" x14ac:dyDescent="0.2">
      <c r="B147" s="53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3"/>
    </row>
    <row r="148" spans="2:16" s="55" customFormat="1" ht="15" customHeight="1" x14ac:dyDescent="0.2">
      <c r="B148" s="53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3"/>
    </row>
    <row r="149" spans="2:16" s="55" customFormat="1" ht="15" customHeight="1" x14ac:dyDescent="0.2"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3"/>
    </row>
    <row r="150" spans="2:16" s="55" customFormat="1" ht="15" customHeight="1" x14ac:dyDescent="0.2">
      <c r="B150" s="53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3"/>
    </row>
    <row r="151" spans="2:16" s="55" customFormat="1" ht="15" customHeight="1" x14ac:dyDescent="0.2">
      <c r="B151" s="53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3"/>
    </row>
    <row r="152" spans="2:16" s="55" customFormat="1" ht="15" customHeight="1" x14ac:dyDescent="0.2">
      <c r="B152" s="5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3"/>
    </row>
    <row r="153" spans="2:16" s="55" customFormat="1" ht="15" customHeight="1" x14ac:dyDescent="0.2">
      <c r="B153" s="53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3"/>
    </row>
    <row r="154" spans="2:16" s="55" customFormat="1" ht="15" customHeight="1" x14ac:dyDescent="0.2"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3"/>
    </row>
    <row r="155" spans="2:16" s="55" customFormat="1" ht="15" customHeight="1" x14ac:dyDescent="0.2">
      <c r="B155" s="53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3"/>
    </row>
    <row r="156" spans="2:16" s="55" customFormat="1" ht="15" customHeight="1" x14ac:dyDescent="0.2"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3"/>
    </row>
    <row r="157" spans="2:16" s="55" customFormat="1" ht="15" customHeight="1" x14ac:dyDescent="0.2">
      <c r="B157" s="53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3"/>
    </row>
    <row r="158" spans="2:16" s="55" customFormat="1" ht="15" customHeight="1" x14ac:dyDescent="0.2">
      <c r="B158" s="53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3"/>
    </row>
    <row r="159" spans="2:16" s="55" customFormat="1" ht="15" customHeight="1" x14ac:dyDescent="0.2">
      <c r="B159" s="53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3"/>
    </row>
    <row r="160" spans="2:16" s="55" customFormat="1" ht="15" customHeight="1" x14ac:dyDescent="0.2">
      <c r="B160" s="53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3"/>
    </row>
    <row r="161" spans="2:16" s="55" customFormat="1" ht="15" customHeight="1" x14ac:dyDescent="0.2">
      <c r="B161" s="53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3"/>
    </row>
    <row r="162" spans="2:16" s="55" customFormat="1" ht="15" customHeight="1" x14ac:dyDescent="0.2">
      <c r="B162" s="53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3"/>
    </row>
    <row r="163" spans="2:16" s="55" customFormat="1" ht="15" customHeight="1" x14ac:dyDescent="0.2">
      <c r="B163" s="53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3"/>
    </row>
    <row r="164" spans="2:16" s="55" customFormat="1" ht="15" customHeight="1" x14ac:dyDescent="0.2">
      <c r="B164" s="53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3"/>
    </row>
    <row r="165" spans="2:16" s="55" customFormat="1" ht="15" customHeight="1" x14ac:dyDescent="0.2">
      <c r="B165" s="53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3"/>
    </row>
    <row r="166" spans="2:16" s="55" customFormat="1" ht="15" customHeight="1" x14ac:dyDescent="0.2">
      <c r="B166" s="53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3"/>
    </row>
    <row r="167" spans="2:16" s="55" customFormat="1" ht="15" customHeight="1" x14ac:dyDescent="0.2">
      <c r="B167" s="53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3"/>
    </row>
    <row r="168" spans="2:16" s="55" customFormat="1" ht="15" customHeight="1" x14ac:dyDescent="0.2">
      <c r="B168" s="53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3"/>
    </row>
    <row r="169" spans="2:16" s="55" customFormat="1" ht="15" customHeight="1" x14ac:dyDescent="0.2">
      <c r="B169" s="53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3"/>
    </row>
    <row r="170" spans="2:16" s="55" customFormat="1" ht="15" customHeight="1" x14ac:dyDescent="0.2">
      <c r="B170" s="53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3"/>
    </row>
    <row r="171" spans="2:16" s="55" customFormat="1" ht="15" customHeight="1" x14ac:dyDescent="0.2">
      <c r="B171" s="53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3"/>
    </row>
    <row r="172" spans="2:16" s="55" customFormat="1" ht="15" customHeight="1" x14ac:dyDescent="0.2">
      <c r="B172" s="53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3"/>
    </row>
    <row r="173" spans="2:16" s="55" customFormat="1" ht="15" customHeight="1" x14ac:dyDescent="0.2">
      <c r="B173" s="53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3"/>
    </row>
    <row r="174" spans="2:16" s="55" customFormat="1" ht="15" customHeight="1" x14ac:dyDescent="0.2">
      <c r="B174" s="53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3"/>
    </row>
    <row r="175" spans="2:16" s="55" customFormat="1" ht="15" customHeight="1" x14ac:dyDescent="0.2"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3"/>
    </row>
    <row r="176" spans="2:16" s="55" customFormat="1" ht="15" customHeight="1" x14ac:dyDescent="0.2">
      <c r="B176" s="53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3"/>
    </row>
    <row r="177" spans="2:16" s="55" customFormat="1" ht="15" customHeight="1" x14ac:dyDescent="0.2">
      <c r="B177" s="53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3"/>
    </row>
    <row r="178" spans="2:16" s="55" customFormat="1" ht="15" customHeight="1" x14ac:dyDescent="0.2">
      <c r="B178" s="53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3"/>
    </row>
    <row r="179" spans="2:16" s="55" customFormat="1" ht="15" customHeight="1" x14ac:dyDescent="0.2">
      <c r="B179" s="53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3"/>
    </row>
    <row r="180" spans="2:16" s="55" customFormat="1" ht="15" customHeight="1" x14ac:dyDescent="0.2">
      <c r="B180" s="53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3"/>
    </row>
    <row r="181" spans="2:16" s="55" customFormat="1" ht="15" customHeight="1" x14ac:dyDescent="0.2">
      <c r="B181" s="53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3"/>
    </row>
    <row r="182" spans="2:16" s="55" customFormat="1" ht="15" customHeight="1" x14ac:dyDescent="0.2">
      <c r="B182" s="53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3"/>
    </row>
    <row r="183" spans="2:16" s="55" customFormat="1" ht="15" customHeight="1" x14ac:dyDescent="0.2">
      <c r="B183" s="53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3"/>
    </row>
    <row r="184" spans="2:16" s="55" customFormat="1" ht="15" customHeight="1" x14ac:dyDescent="0.2">
      <c r="B184" s="53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3"/>
    </row>
    <row r="185" spans="2:16" s="55" customFormat="1" ht="15" customHeight="1" x14ac:dyDescent="0.2">
      <c r="B185" s="53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3"/>
    </row>
    <row r="186" spans="2:16" s="55" customFormat="1" ht="15" customHeight="1" x14ac:dyDescent="0.2">
      <c r="B186" s="53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3"/>
    </row>
    <row r="187" spans="2:16" s="55" customFormat="1" ht="15" customHeight="1" x14ac:dyDescent="0.2">
      <c r="B187" s="53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3"/>
    </row>
    <row r="188" spans="2:16" s="55" customFormat="1" ht="15" customHeight="1" x14ac:dyDescent="0.2">
      <c r="B188" s="53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3"/>
    </row>
    <row r="189" spans="2:16" s="55" customFormat="1" ht="15" customHeight="1" x14ac:dyDescent="0.2">
      <c r="B189" s="53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3"/>
    </row>
    <row r="190" spans="2:16" s="55" customFormat="1" ht="15" customHeight="1" x14ac:dyDescent="0.2">
      <c r="B190" s="53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3"/>
    </row>
    <row r="191" spans="2:16" s="55" customFormat="1" ht="15" customHeight="1" x14ac:dyDescent="0.2">
      <c r="B191" s="53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3"/>
    </row>
    <row r="192" spans="2:16" s="55" customFormat="1" ht="15" customHeight="1" x14ac:dyDescent="0.2">
      <c r="B192" s="53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3"/>
    </row>
    <row r="193" spans="2:16" s="55" customFormat="1" ht="15" customHeight="1" x14ac:dyDescent="0.2">
      <c r="B193" s="53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3"/>
    </row>
    <row r="194" spans="2:16" s="55" customFormat="1" ht="15" customHeight="1" x14ac:dyDescent="0.2">
      <c r="B194" s="53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3"/>
    </row>
    <row r="195" spans="2:16" s="55" customFormat="1" ht="15" customHeight="1" x14ac:dyDescent="0.2">
      <c r="B195" s="53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3"/>
    </row>
    <row r="196" spans="2:16" s="55" customFormat="1" ht="15" customHeight="1" x14ac:dyDescent="0.2">
      <c r="B196" s="53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3"/>
    </row>
    <row r="197" spans="2:16" s="55" customFormat="1" ht="15" customHeight="1" x14ac:dyDescent="0.2">
      <c r="B197" s="53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3"/>
    </row>
    <row r="198" spans="2:16" s="55" customFormat="1" ht="15" customHeight="1" x14ac:dyDescent="0.2">
      <c r="B198" s="53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3"/>
    </row>
    <row r="199" spans="2:16" s="55" customFormat="1" ht="15" customHeight="1" x14ac:dyDescent="0.2">
      <c r="B199" s="53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3"/>
    </row>
    <row r="200" spans="2:16" s="55" customFormat="1" ht="15" customHeight="1" x14ac:dyDescent="0.2">
      <c r="B200" s="53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3"/>
    </row>
    <row r="201" spans="2:16" s="55" customFormat="1" ht="15" customHeight="1" x14ac:dyDescent="0.2">
      <c r="B201" s="53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3"/>
    </row>
    <row r="202" spans="2:16" s="55" customFormat="1" ht="15" customHeight="1" x14ac:dyDescent="0.2">
      <c r="B202" s="53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3"/>
    </row>
    <row r="203" spans="2:16" s="55" customFormat="1" ht="15" customHeight="1" x14ac:dyDescent="0.2">
      <c r="B203" s="53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3"/>
    </row>
    <row r="204" spans="2:16" s="55" customFormat="1" ht="15" customHeight="1" x14ac:dyDescent="0.2">
      <c r="B204" s="53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3"/>
    </row>
    <row r="205" spans="2:16" s="55" customFormat="1" ht="15" customHeight="1" x14ac:dyDescent="0.2">
      <c r="B205" s="53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3"/>
    </row>
    <row r="206" spans="2:16" s="55" customFormat="1" ht="15" customHeight="1" x14ac:dyDescent="0.2">
      <c r="B206" s="53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3"/>
    </row>
    <row r="207" spans="2:16" s="55" customFormat="1" ht="15" customHeight="1" x14ac:dyDescent="0.2">
      <c r="B207" s="53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3"/>
    </row>
    <row r="208" spans="2:16" s="55" customFormat="1" ht="15" customHeight="1" x14ac:dyDescent="0.2">
      <c r="B208" s="53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3"/>
    </row>
    <row r="209" spans="2:16" s="55" customFormat="1" ht="15" customHeight="1" x14ac:dyDescent="0.2">
      <c r="B209" s="53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3"/>
    </row>
    <row r="210" spans="2:16" s="55" customFormat="1" ht="15" customHeight="1" x14ac:dyDescent="0.2">
      <c r="B210" s="53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3"/>
    </row>
    <row r="211" spans="2:16" s="55" customFormat="1" ht="15" customHeight="1" x14ac:dyDescent="0.2">
      <c r="B211" s="53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3"/>
    </row>
    <row r="212" spans="2:16" s="55" customFormat="1" ht="15" customHeight="1" x14ac:dyDescent="0.2">
      <c r="B212" s="53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3"/>
    </row>
    <row r="213" spans="2:16" s="55" customFormat="1" ht="15" customHeight="1" x14ac:dyDescent="0.2">
      <c r="B213" s="53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3"/>
    </row>
    <row r="214" spans="2:16" s="55" customFormat="1" ht="15" customHeight="1" x14ac:dyDescent="0.2">
      <c r="B214" s="53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3"/>
    </row>
    <row r="215" spans="2:16" s="55" customFormat="1" ht="15" customHeight="1" x14ac:dyDescent="0.2">
      <c r="B215" s="53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3"/>
    </row>
    <row r="216" spans="2:16" s="55" customFormat="1" ht="15" customHeight="1" x14ac:dyDescent="0.2">
      <c r="B216" s="53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3"/>
    </row>
    <row r="217" spans="2:16" s="55" customFormat="1" ht="15" customHeight="1" x14ac:dyDescent="0.2">
      <c r="B217" s="53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3"/>
    </row>
    <row r="218" spans="2:16" s="55" customFormat="1" ht="15" customHeight="1" x14ac:dyDescent="0.2">
      <c r="B218" s="53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3"/>
    </row>
    <row r="219" spans="2:16" s="55" customFormat="1" ht="15" customHeight="1" x14ac:dyDescent="0.2">
      <c r="B219" s="5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3"/>
    </row>
    <row r="220" spans="2:16" s="55" customFormat="1" ht="15" customHeight="1" x14ac:dyDescent="0.2">
      <c r="B220" s="53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3"/>
    </row>
    <row r="221" spans="2:16" s="55" customFormat="1" ht="15" customHeight="1" x14ac:dyDescent="0.2">
      <c r="B221" s="53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3"/>
    </row>
    <row r="222" spans="2:16" s="55" customFormat="1" ht="15" customHeight="1" x14ac:dyDescent="0.2">
      <c r="B222" s="53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3"/>
    </row>
    <row r="223" spans="2:16" s="55" customFormat="1" ht="15" customHeight="1" x14ac:dyDescent="0.2">
      <c r="B223" s="53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3"/>
    </row>
    <row r="224" spans="2:16" s="55" customFormat="1" ht="15" customHeight="1" x14ac:dyDescent="0.2">
      <c r="B224" s="53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3"/>
    </row>
    <row r="225" spans="2:16" s="55" customFormat="1" ht="15" customHeight="1" x14ac:dyDescent="0.2">
      <c r="B225" s="53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3"/>
    </row>
    <row r="226" spans="2:16" s="55" customFormat="1" ht="15" customHeight="1" x14ac:dyDescent="0.2">
      <c r="B226" s="53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3"/>
    </row>
    <row r="227" spans="2:16" s="55" customFormat="1" ht="15" customHeight="1" x14ac:dyDescent="0.2">
      <c r="B227" s="53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3"/>
    </row>
    <row r="228" spans="2:16" s="55" customFormat="1" ht="15" customHeight="1" x14ac:dyDescent="0.2">
      <c r="B228" s="53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3"/>
    </row>
    <row r="229" spans="2:16" s="55" customFormat="1" ht="15" customHeight="1" x14ac:dyDescent="0.2">
      <c r="B229" s="53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3"/>
    </row>
    <row r="230" spans="2:16" s="55" customFormat="1" ht="15" customHeight="1" x14ac:dyDescent="0.2">
      <c r="B230" s="53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3"/>
    </row>
    <row r="231" spans="2:16" s="55" customFormat="1" ht="15" customHeight="1" x14ac:dyDescent="0.2">
      <c r="B231" s="53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3"/>
    </row>
    <row r="232" spans="2:16" s="55" customFormat="1" ht="15" customHeight="1" x14ac:dyDescent="0.2">
      <c r="B232" s="53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3"/>
    </row>
    <row r="233" spans="2:16" s="55" customFormat="1" ht="15" customHeight="1" x14ac:dyDescent="0.2">
      <c r="B233" s="53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3"/>
    </row>
    <row r="234" spans="2:16" s="55" customFormat="1" ht="15" customHeight="1" x14ac:dyDescent="0.2">
      <c r="B234" s="53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3"/>
    </row>
    <row r="235" spans="2:16" s="55" customFormat="1" ht="15" customHeight="1" x14ac:dyDescent="0.2">
      <c r="B235" s="53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3"/>
    </row>
    <row r="236" spans="2:16" s="55" customFormat="1" ht="15" customHeight="1" x14ac:dyDescent="0.2">
      <c r="B236" s="53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3"/>
    </row>
    <row r="237" spans="2:16" s="55" customFormat="1" ht="15" customHeight="1" x14ac:dyDescent="0.2">
      <c r="B237" s="53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3"/>
    </row>
    <row r="238" spans="2:16" s="55" customFormat="1" ht="15" customHeight="1" x14ac:dyDescent="0.2">
      <c r="B238" s="53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3"/>
    </row>
  </sheetData>
  <sheetProtection algorithmName="SHA-512" hashValue="JvwMY7hIWc7+aLFi0gtCJMa6ot24zHXJ6smE87A8E9e0aYW8bsVbjMTZgCG8HVpB3VQE5h+BmS8sVt8Jm421OA==" saltValue="RwdRBKbSmlgTqnc2ukOuUw==" spinCount="100000" sheet="1" objects="1" scenarios="1"/>
  <pageMargins left="0" right="0" top="0.6692913385826772" bottom="0" header="0" footer="0"/>
  <pageSetup paperSize="9" scale="63" orientation="landscape" r:id="rId1"/>
  <headerFooter>
    <oddHeader>&amp;LASOCIACION AVANCE&amp;CCUENTA S. BENITO&amp;REJERCICIO 2017</oddHeader>
  </headerFooter>
  <ignoredErrors>
    <ignoredError sqref="O62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O206"/>
  <sheetViews>
    <sheetView tabSelected="1" zoomScale="75" zoomScaleNormal="75" workbookViewId="0">
      <pane ySplit="1" topLeftCell="A2" activePane="bottomLeft" state="frozen"/>
      <selection activeCell="D41" sqref="D41"/>
      <selection pane="bottomLeft" activeCell="I22" sqref="I22"/>
    </sheetView>
  </sheetViews>
  <sheetFormatPr baseColWidth="10" defaultRowHeight="12.75" x14ac:dyDescent="0.2"/>
  <cols>
    <col min="1" max="1" width="10.7109375" style="53" customWidth="1"/>
    <col min="2" max="2" width="53.7109375" style="53" customWidth="1"/>
    <col min="3" max="14" width="12.7109375" style="54" customWidth="1"/>
    <col min="15" max="15" width="15.7109375" style="54" customWidth="1"/>
    <col min="16" max="16384" width="11.42578125" style="53"/>
  </cols>
  <sheetData>
    <row r="1" spans="1:15" ht="17.25" thickTop="1" thickBot="1" x14ac:dyDescent="0.25">
      <c r="A1" s="126" t="s">
        <v>16</v>
      </c>
      <c r="B1" s="125" t="s">
        <v>60</v>
      </c>
      <c r="C1" s="90" t="s">
        <v>1</v>
      </c>
      <c r="D1" s="90" t="s">
        <v>2</v>
      </c>
      <c r="E1" s="90" t="s">
        <v>3</v>
      </c>
      <c r="F1" s="90" t="s">
        <v>4</v>
      </c>
      <c r="G1" s="90" t="s">
        <v>5</v>
      </c>
      <c r="H1" s="90" t="s">
        <v>6</v>
      </c>
      <c r="I1" s="90" t="s">
        <v>7</v>
      </c>
      <c r="J1" s="90" t="s">
        <v>8</v>
      </c>
      <c r="K1" s="90" t="s">
        <v>9</v>
      </c>
      <c r="L1" s="90" t="s">
        <v>10</v>
      </c>
      <c r="M1" s="90" t="s">
        <v>11</v>
      </c>
      <c r="N1" s="90" t="s">
        <v>12</v>
      </c>
      <c r="O1" s="90" t="s">
        <v>13</v>
      </c>
    </row>
    <row r="2" spans="1:15" ht="15" customHeight="1" thickTop="1" thickBot="1" x14ac:dyDescent="0.3">
      <c r="A2" s="124"/>
      <c r="B2" s="123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1"/>
      <c r="O2" s="120"/>
    </row>
    <row r="3" spans="1:15" ht="15" customHeight="1" thickTop="1" thickBot="1" x14ac:dyDescent="0.25">
      <c r="A3" s="23"/>
      <c r="B3" s="45" t="s">
        <v>29</v>
      </c>
      <c r="C3" s="119">
        <v>32812.6</v>
      </c>
      <c r="D3" s="119">
        <f t="shared" ref="D3:N3" si="0">C15</f>
        <v>77408.58</v>
      </c>
      <c r="E3" s="119">
        <f t="shared" si="0"/>
        <v>65523.11</v>
      </c>
      <c r="F3" s="119">
        <f t="shared" si="0"/>
        <v>53756.67</v>
      </c>
      <c r="G3" s="119">
        <f t="shared" si="0"/>
        <v>34370.619999999995</v>
      </c>
      <c r="H3" s="119">
        <f t="shared" si="0"/>
        <v>88245.119999999995</v>
      </c>
      <c r="I3" s="119">
        <f t="shared" si="0"/>
        <v>72593.850000000006</v>
      </c>
      <c r="J3" s="119">
        <f t="shared" si="0"/>
        <v>62802.030000000006</v>
      </c>
      <c r="K3" s="119">
        <f t="shared" si="0"/>
        <v>49460.020000000004</v>
      </c>
      <c r="L3" s="119">
        <f t="shared" si="0"/>
        <v>23451.970000000005</v>
      </c>
      <c r="M3" s="119">
        <f t="shared" si="0"/>
        <v>3930.1400000000031</v>
      </c>
      <c r="N3" s="119">
        <f t="shared" si="0"/>
        <v>8227.260000000002</v>
      </c>
      <c r="O3" s="119">
        <f>C3</f>
        <v>32812.6</v>
      </c>
    </row>
    <row r="4" spans="1:15" ht="15" customHeight="1" thickTop="1" x14ac:dyDescent="0.25">
      <c r="A4" s="44"/>
      <c r="B4" s="52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7"/>
    </row>
    <row r="5" spans="1:15" ht="15" customHeight="1" x14ac:dyDescent="0.2">
      <c r="A5" s="33"/>
      <c r="B5" s="116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4"/>
    </row>
    <row r="6" spans="1:15" ht="15" customHeight="1" x14ac:dyDescent="0.25">
      <c r="A6" s="33"/>
      <c r="B6" s="113"/>
      <c r="C6" s="9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1"/>
    </row>
    <row r="7" spans="1:15" ht="15" customHeight="1" x14ac:dyDescent="0.2">
      <c r="A7" s="33"/>
      <c r="B7" s="93" t="s">
        <v>23</v>
      </c>
      <c r="C7" s="110">
        <f>SUM('SOCIOS TRANSF.'!C50+'SOCIOS REMESAS'!C175)</f>
        <v>2675</v>
      </c>
      <c r="D7" s="110">
        <f>SUM('SOCIOS TRANSF.'!D50+'SOCIOS REMESAS'!D175)</f>
        <v>3105</v>
      </c>
      <c r="E7" s="110">
        <f>SUM('SOCIOS TRANSF.'!E50+'SOCIOS REMESAS'!E175)</f>
        <v>3005</v>
      </c>
      <c r="F7" s="110">
        <f>SUM('SOCIOS TRANSF.'!F50+'SOCIOS REMESAS'!F175)</f>
        <v>3175</v>
      </c>
      <c r="G7" s="110">
        <f>SUM('SOCIOS TRANSF.'!G50+'SOCIOS REMESAS'!G175)</f>
        <v>2930</v>
      </c>
      <c r="H7" s="110">
        <f>SUM('SOCIOS TRANSF.'!H50+'SOCIOS REMESAS'!H175)</f>
        <v>3025</v>
      </c>
      <c r="I7" s="110">
        <f>SUM('SOCIOS TRANSF.'!I50+'SOCIOS REMESAS'!I175)</f>
        <v>3085</v>
      </c>
      <c r="J7" s="110">
        <f>SUM('SOCIOS TRANSF.'!J50+'SOCIOS REMESAS'!J175)</f>
        <v>3195</v>
      </c>
      <c r="K7" s="110">
        <f>SUM('SOCIOS TRANSF.'!K50+'SOCIOS REMESAS'!K175)</f>
        <v>3235</v>
      </c>
      <c r="L7" s="110">
        <f>SUM('SOCIOS TRANSF.'!L50+'SOCIOS REMESAS'!L175)</f>
        <v>3265</v>
      </c>
      <c r="M7" s="110">
        <f>SUM('SOCIOS TRANSF.'!M50+'SOCIOS REMESAS'!M175)</f>
        <v>3535</v>
      </c>
      <c r="N7" s="110">
        <f>SUM('SOCIOS TRANSF.'!N50+'SOCIOS REMESAS'!N175)</f>
        <v>4835</v>
      </c>
      <c r="O7" s="109">
        <f>SUM(C7:N7)</f>
        <v>39065</v>
      </c>
    </row>
    <row r="8" spans="1:15" ht="15" customHeight="1" x14ac:dyDescent="0.2">
      <c r="A8" s="33"/>
      <c r="B8" s="93" t="s">
        <v>27</v>
      </c>
      <c r="C8" s="110">
        <f>SUM('CUENTA LA CAIXA'!C20)</f>
        <v>62156.81</v>
      </c>
      <c r="D8" s="110">
        <f>SUM('CUENTA LA CAIXA'!D20)</f>
        <v>0</v>
      </c>
      <c r="E8" s="110">
        <f>SUM('CUENTA LA CAIXA'!E20)</f>
        <v>0</v>
      </c>
      <c r="F8" s="110">
        <f>SUM('CUENTA LA CAIXA'!F20)</f>
        <v>0</v>
      </c>
      <c r="G8" s="110">
        <f>SUM('CUENTA LA CAIXA'!G20)</f>
        <v>67660.58</v>
      </c>
      <c r="H8" s="110">
        <f>SUM('CUENTA LA CAIXA'!H20)</f>
        <v>0</v>
      </c>
      <c r="I8" s="110">
        <f>SUM('CUENTA LA CAIXA'!I20)</f>
        <v>0</v>
      </c>
      <c r="J8" s="110">
        <f>SUM('CUENTA LA CAIXA'!J20)</f>
        <v>0</v>
      </c>
      <c r="K8" s="110">
        <f>SUM('CUENTA LA CAIXA'!K20)</f>
        <v>0</v>
      </c>
      <c r="L8" s="110">
        <f>SUM('CUENTA LA CAIXA'!L20)</f>
        <v>0</v>
      </c>
      <c r="M8" s="110">
        <f>SUM('CUENTA LA CAIXA'!M20)</f>
        <v>4000</v>
      </c>
      <c r="N8" s="110">
        <f>SUM('CUENTA LA CAIXA'!N20)</f>
        <v>52429.32</v>
      </c>
      <c r="O8" s="109">
        <f>SUM(C8:N8)</f>
        <v>186246.71000000002</v>
      </c>
    </row>
    <row r="9" spans="1:15" ht="15" customHeight="1" x14ac:dyDescent="0.2">
      <c r="A9" s="33"/>
      <c r="B9" s="93" t="s">
        <v>24</v>
      </c>
      <c r="C9" s="94">
        <f>'CUENTA LA CAIXA'!C49</f>
        <v>0</v>
      </c>
      <c r="D9" s="94">
        <f>'CUENTA LA CAIXA'!D49</f>
        <v>0</v>
      </c>
      <c r="E9" s="94">
        <f>'CUENTA LA CAIXA'!E49</f>
        <v>0</v>
      </c>
      <c r="F9" s="94">
        <f>'CUENTA LA CAIXA'!F49</f>
        <v>0</v>
      </c>
      <c r="G9" s="94">
        <f>'CUENTA LA CAIXA'!G49</f>
        <v>150</v>
      </c>
      <c r="H9" s="94">
        <f>'CUENTA LA CAIXA'!H49</f>
        <v>0</v>
      </c>
      <c r="I9" s="94">
        <f>'CUENTA LA CAIXA'!I49</f>
        <v>0</v>
      </c>
      <c r="J9" s="94">
        <f>'CUENTA LA CAIXA'!J49</f>
        <v>0</v>
      </c>
      <c r="K9" s="94">
        <f>'CUENTA LA CAIXA'!K49</f>
        <v>14</v>
      </c>
      <c r="L9" s="94">
        <f>'CUENTA LA CAIXA'!L49</f>
        <v>0</v>
      </c>
      <c r="M9" s="94">
        <f>'CUENTA LA CAIXA'!M49</f>
        <v>12580</v>
      </c>
      <c r="N9" s="94">
        <f>'CUENTA LA CAIXA'!N49</f>
        <v>360</v>
      </c>
      <c r="O9" s="95">
        <f>SUM('CUENTA LA CAIXA'!O49)</f>
        <v>13104</v>
      </c>
    </row>
    <row r="10" spans="1:15" ht="15" customHeight="1" x14ac:dyDescent="0.2">
      <c r="A10" s="33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5"/>
    </row>
    <row r="11" spans="1:15" ht="15" customHeight="1" x14ac:dyDescent="0.2">
      <c r="A11" s="33"/>
      <c r="B11" s="101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7"/>
    </row>
    <row r="12" spans="1:15" ht="15" customHeight="1" x14ac:dyDescent="0.2">
      <c r="A12" s="33"/>
      <c r="B12" s="101" t="s">
        <v>28</v>
      </c>
      <c r="C12" s="108">
        <f>'CUENTA LA CAIXA'!C123</f>
        <v>20235.830000000002</v>
      </c>
      <c r="D12" s="108">
        <f>'CUENTA LA CAIXA'!D123</f>
        <v>14990.47</v>
      </c>
      <c r="E12" s="108">
        <f>'CUENTA LA CAIXA'!E123</f>
        <v>14771.44</v>
      </c>
      <c r="F12" s="108">
        <f>'CUENTA LA CAIXA'!F123</f>
        <v>22561.05</v>
      </c>
      <c r="G12" s="108">
        <f>'CUENTA LA CAIXA'!G123</f>
        <v>16866.080000000002</v>
      </c>
      <c r="H12" s="108">
        <f>'CUENTA LA CAIXA'!H123</f>
        <v>18676.269999999997</v>
      </c>
      <c r="I12" s="108">
        <f>'CUENTA LA CAIXA'!I123</f>
        <v>12876.819999999998</v>
      </c>
      <c r="J12" s="108">
        <f>'CUENTA LA CAIXA'!J123</f>
        <v>16537.009999999995</v>
      </c>
      <c r="K12" s="108">
        <f>'CUENTA LA CAIXA'!K123</f>
        <v>29257.05</v>
      </c>
      <c r="L12" s="108">
        <f>'CUENTA LA CAIXA'!L123</f>
        <v>22786.83</v>
      </c>
      <c r="M12" s="108">
        <f>'CUENTA LA CAIXA'!M123</f>
        <v>15817.880000000001</v>
      </c>
      <c r="N12" s="108">
        <f>'CUENTA LA CAIXA'!N123</f>
        <v>27853.629999999997</v>
      </c>
      <c r="O12" s="107">
        <f>'CUENTA LA CAIXA'!O123</f>
        <v>233230.36</v>
      </c>
    </row>
    <row r="13" spans="1:15" ht="15" customHeight="1" x14ac:dyDescent="0.2">
      <c r="A13" s="33"/>
      <c r="B13" s="106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/>
    </row>
    <row r="14" spans="1:15" ht="15" customHeight="1" thickBot="1" x14ac:dyDescent="0.25">
      <c r="A14" s="34"/>
      <c r="B14" s="91"/>
      <c r="C14" s="105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04"/>
    </row>
    <row r="15" spans="1:15" ht="15" customHeight="1" thickTop="1" thickBot="1" x14ac:dyDescent="0.25">
      <c r="A15" s="32"/>
      <c r="B15" s="35" t="s">
        <v>25</v>
      </c>
      <c r="C15" s="103">
        <f>SUM(C3+C7+C8+C9+C10)-C11-C12</f>
        <v>77408.58</v>
      </c>
      <c r="D15" s="103">
        <f>SUM(D3+D7+D8+D9+D10)-D11-D12</f>
        <v>65523.11</v>
      </c>
      <c r="E15" s="103">
        <f>SUM(E3+E7+E8+E9+E10)-E11-E12</f>
        <v>53756.67</v>
      </c>
      <c r="F15" s="103">
        <f>SUM(F3+F7+F8+F9+F10)-F11-F12</f>
        <v>34370.619999999995</v>
      </c>
      <c r="G15" s="103">
        <f t="shared" ref="G15:N15" si="1">SUM(G3+G7+G8+G9+G10)-G11-G12</f>
        <v>88245.119999999995</v>
      </c>
      <c r="H15" s="103">
        <f t="shared" si="1"/>
        <v>72593.850000000006</v>
      </c>
      <c r="I15" s="103">
        <f t="shared" si="1"/>
        <v>62802.030000000006</v>
      </c>
      <c r="J15" s="103">
        <f t="shared" si="1"/>
        <v>49460.020000000004</v>
      </c>
      <c r="K15" s="103">
        <f t="shared" si="1"/>
        <v>23451.970000000005</v>
      </c>
      <c r="L15" s="103">
        <f t="shared" si="1"/>
        <v>3930.1400000000031</v>
      </c>
      <c r="M15" s="103">
        <f t="shared" si="1"/>
        <v>8227.260000000002</v>
      </c>
      <c r="N15" s="103">
        <f t="shared" si="1"/>
        <v>37997.950000000004</v>
      </c>
      <c r="O15" s="103">
        <f>SUM(O3+O7+O8+O9+O10)-(O11+O12)</f>
        <v>37997.95000000007</v>
      </c>
    </row>
    <row r="16" spans="1:15" ht="15" customHeight="1" thickTop="1" x14ac:dyDescent="0.2">
      <c r="A16" s="88"/>
      <c r="B16" s="99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1:15" ht="15" customHeight="1" x14ac:dyDescent="0.2">
      <c r="A17" s="100"/>
      <c r="B17" s="99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1:15" ht="15" customHeight="1" x14ac:dyDescent="0.2">
      <c r="A18" s="100"/>
      <c r="B18" s="99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1:15" ht="15" customHeight="1" x14ac:dyDescent="0.2">
      <c r="A19" s="100"/>
      <c r="B19" s="99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15" ht="15" customHeight="1" x14ac:dyDescent="0.2">
      <c r="A20" s="100"/>
      <c r="B20" s="99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15" ht="15" customHeight="1" x14ac:dyDescent="0.2">
      <c r="A21" s="100"/>
      <c r="B21" s="99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15" customHeight="1" x14ac:dyDescent="0.2">
      <c r="A22" s="102"/>
      <c r="B22" s="96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</row>
    <row r="23" spans="1:15" ht="15" customHeight="1" x14ac:dyDescent="0.2">
      <c r="A23" s="102"/>
      <c r="B23" s="96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5" ht="15" customHeight="1" x14ac:dyDescent="0.2">
      <c r="A24" s="102"/>
      <c r="B24" s="96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5" customHeight="1" thickBot="1" x14ac:dyDescent="0.25">
      <c r="A25" s="97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ht="15" customHeight="1" thickTop="1" thickBot="1" x14ac:dyDescent="0.25">
      <c r="A26" s="282"/>
      <c r="B26" s="283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5"/>
    </row>
    <row r="27" spans="1:15" ht="15" customHeight="1" thickTop="1" x14ac:dyDescent="0.2">
      <c r="A27" s="286"/>
      <c r="B27" s="287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9"/>
      <c r="O27" s="290"/>
    </row>
    <row r="28" spans="1:15" ht="15" customHeight="1" x14ac:dyDescent="0.2">
      <c r="A28" s="291"/>
      <c r="B28" s="292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4"/>
      <c r="O28" s="295"/>
    </row>
    <row r="29" spans="1:15" ht="15" customHeight="1" x14ac:dyDescent="0.2">
      <c r="A29" s="291"/>
      <c r="B29" s="296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4"/>
      <c r="O29" s="295"/>
    </row>
    <row r="30" spans="1:15" ht="15" customHeight="1" x14ac:dyDescent="0.2">
      <c r="A30" s="291"/>
      <c r="B30" s="292"/>
      <c r="C30" s="293"/>
      <c r="D30" s="293"/>
      <c r="E30" s="293"/>
      <c r="F30" s="293"/>
      <c r="G30" s="297"/>
      <c r="H30" s="297"/>
      <c r="I30" s="297"/>
      <c r="J30" s="297"/>
      <c r="K30" s="297"/>
      <c r="L30" s="297"/>
      <c r="M30" s="297"/>
      <c r="N30" s="298"/>
      <c r="O30" s="295"/>
    </row>
    <row r="31" spans="1:15" ht="15" customHeight="1" x14ac:dyDescent="0.2">
      <c r="A31" s="291"/>
      <c r="B31" s="299"/>
      <c r="C31" s="300"/>
      <c r="D31" s="300"/>
      <c r="E31" s="300"/>
      <c r="F31" s="300"/>
      <c r="G31" s="301"/>
      <c r="H31" s="301"/>
      <c r="I31" s="301"/>
      <c r="J31" s="301"/>
      <c r="K31" s="301"/>
      <c r="L31" s="301"/>
      <c r="M31" s="301"/>
      <c r="N31" s="302"/>
      <c r="O31" s="303"/>
    </row>
    <row r="32" spans="1:15" ht="15" customHeight="1" thickBot="1" x14ac:dyDescent="0.25">
      <c r="A32" s="304"/>
      <c r="B32" s="305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7"/>
      <c r="O32" s="308"/>
    </row>
    <row r="33" spans="1:15" ht="15" customHeight="1" thickTop="1" thickBot="1" x14ac:dyDescent="0.25">
      <c r="A33" s="282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</row>
    <row r="34" spans="1:15" ht="15" customHeight="1" thickTop="1" x14ac:dyDescent="0.2">
      <c r="A34" s="311"/>
      <c r="B34" s="287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</row>
    <row r="35" spans="1:15" ht="15" customHeight="1" x14ac:dyDescent="0.2">
      <c r="A35" s="312"/>
      <c r="B35" s="287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</row>
    <row r="36" spans="1:15" ht="15" customHeight="1" x14ac:dyDescent="0.2">
      <c r="A36" s="312"/>
      <c r="B36" s="287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</row>
    <row r="37" spans="1:15" ht="15" customHeight="1" x14ac:dyDescent="0.2">
      <c r="A37" s="312"/>
      <c r="B37" s="287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</row>
    <row r="38" spans="1:15" ht="15" customHeight="1" x14ac:dyDescent="0.2">
      <c r="A38" s="312"/>
      <c r="B38" s="287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</row>
    <row r="39" spans="1:15" ht="15" customHeight="1" x14ac:dyDescent="0.2">
      <c r="A39" s="312"/>
      <c r="B39" s="287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</row>
    <row r="40" spans="1:15" ht="15" customHeight="1" x14ac:dyDescent="0.2">
      <c r="A40" s="312"/>
      <c r="B40" s="287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</row>
    <row r="41" spans="1:15" ht="15" customHeight="1" x14ac:dyDescent="0.2">
      <c r="A41" s="312"/>
      <c r="B41" s="287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</row>
    <row r="42" spans="1:15" ht="15" customHeight="1" x14ac:dyDescent="0.2">
      <c r="A42" s="312"/>
      <c r="B42" s="287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</row>
    <row r="43" spans="1:15" ht="15" customHeight="1" x14ac:dyDescent="0.2">
      <c r="A43" s="312"/>
      <c r="B43" s="287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</row>
    <row r="44" spans="1:15" ht="15" customHeight="1" thickBot="1" x14ac:dyDescent="0.25">
      <c r="A44" s="313"/>
      <c r="B44" s="296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</row>
    <row r="45" spans="1:15" ht="15" customHeight="1" thickTop="1" thickBot="1" x14ac:dyDescent="0.25">
      <c r="A45" s="282"/>
      <c r="B45" s="315"/>
      <c r="C45" s="316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5"/>
    </row>
    <row r="46" spans="1:15" ht="15" customHeight="1" thickTop="1" x14ac:dyDescent="0.2">
      <c r="A46" s="286"/>
      <c r="B46" s="296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7"/>
    </row>
    <row r="47" spans="1:15" ht="15" customHeight="1" x14ac:dyDescent="0.2">
      <c r="A47" s="291"/>
      <c r="B47" s="292"/>
      <c r="C47" s="314"/>
      <c r="D47" s="314"/>
      <c r="E47" s="314"/>
      <c r="F47" s="314"/>
      <c r="G47" s="318"/>
      <c r="H47" s="318"/>
      <c r="I47" s="318"/>
      <c r="J47" s="318"/>
      <c r="K47" s="318"/>
      <c r="L47" s="318"/>
      <c r="M47" s="318"/>
      <c r="N47" s="318"/>
      <c r="O47" s="319"/>
    </row>
    <row r="48" spans="1:15" ht="15" customHeight="1" x14ac:dyDescent="0.2">
      <c r="A48" s="291"/>
      <c r="B48" s="292"/>
      <c r="C48" s="314"/>
      <c r="D48" s="314"/>
      <c r="E48" s="314"/>
      <c r="F48" s="314"/>
      <c r="G48" s="314"/>
      <c r="H48" s="318"/>
      <c r="I48" s="318"/>
      <c r="J48" s="318"/>
      <c r="K48" s="318"/>
      <c r="L48" s="318"/>
      <c r="M48" s="318"/>
      <c r="N48" s="318"/>
      <c r="O48" s="319"/>
    </row>
    <row r="49" spans="1:15" ht="15" customHeight="1" x14ac:dyDescent="0.2">
      <c r="A49" s="291"/>
      <c r="B49" s="292"/>
      <c r="C49" s="314"/>
      <c r="D49" s="314"/>
      <c r="E49" s="314"/>
      <c r="F49" s="314"/>
      <c r="G49" s="314"/>
      <c r="H49" s="318"/>
      <c r="I49" s="318"/>
      <c r="J49" s="318"/>
      <c r="K49" s="318"/>
      <c r="L49" s="318"/>
      <c r="M49" s="318"/>
      <c r="N49" s="318"/>
      <c r="O49" s="319"/>
    </row>
    <row r="50" spans="1:15" ht="15" customHeight="1" x14ac:dyDescent="0.2">
      <c r="A50" s="291"/>
      <c r="B50" s="292"/>
      <c r="C50" s="314"/>
      <c r="D50" s="314"/>
      <c r="E50" s="314"/>
      <c r="F50" s="314"/>
      <c r="G50" s="314"/>
      <c r="H50" s="318"/>
      <c r="I50" s="318"/>
      <c r="J50" s="318"/>
      <c r="K50" s="318"/>
      <c r="L50" s="318"/>
      <c r="M50" s="318"/>
      <c r="N50" s="318"/>
      <c r="O50" s="319"/>
    </row>
    <row r="51" spans="1:15" ht="15" customHeight="1" x14ac:dyDescent="0.2">
      <c r="A51" s="320"/>
      <c r="B51" s="292"/>
      <c r="C51" s="321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22"/>
    </row>
    <row r="52" spans="1:15" ht="15" customHeight="1" x14ac:dyDescent="0.2">
      <c r="A52" s="320"/>
      <c r="B52" s="292"/>
      <c r="C52" s="321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2"/>
    </row>
    <row r="53" spans="1:15" ht="15" customHeight="1" thickBot="1" x14ac:dyDescent="0.25">
      <c r="A53" s="320"/>
      <c r="B53" s="292"/>
      <c r="C53" s="321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2"/>
    </row>
    <row r="54" spans="1:15" ht="15" customHeight="1" thickTop="1" thickBot="1" x14ac:dyDescent="0.25">
      <c r="A54" s="282"/>
      <c r="B54" s="309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</row>
    <row r="55" spans="1:15" ht="15" customHeight="1" thickTop="1" x14ac:dyDescent="0.2">
      <c r="A55" s="131"/>
      <c r="B55" s="30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</row>
    <row r="56" spans="1:15" ht="15" customHeight="1" x14ac:dyDescent="0.2">
      <c r="A56" s="326"/>
      <c r="B56" s="327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</row>
    <row r="57" spans="1:15" ht="15" customHeight="1" x14ac:dyDescent="0.2">
      <c r="A57" s="326"/>
      <c r="B57" s="327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</row>
    <row r="58" spans="1:15" ht="15" customHeight="1" x14ac:dyDescent="0.2">
      <c r="A58" s="326"/>
      <c r="B58" s="327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</row>
    <row r="59" spans="1:15" ht="15" customHeight="1" x14ac:dyDescent="0.2">
      <c r="A59" s="326"/>
      <c r="B59" s="327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</row>
    <row r="60" spans="1:15" ht="15" customHeight="1" x14ac:dyDescent="0.2">
      <c r="A60" s="148"/>
      <c r="B60" s="148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</row>
    <row r="61" spans="1:15" ht="15" customHeight="1" x14ac:dyDescent="0.2"/>
    <row r="62" spans="1:15" ht="15" customHeight="1" x14ac:dyDescent="0.2"/>
    <row r="63" spans="1:15" ht="15" customHeight="1" x14ac:dyDescent="0.2"/>
    <row r="64" spans="1:15" ht="15" customHeight="1" x14ac:dyDescent="0.2"/>
    <row r="65" s="53" customFormat="1" ht="15" customHeight="1" x14ac:dyDescent="0.2"/>
    <row r="66" s="53" customFormat="1" ht="15" customHeight="1" x14ac:dyDescent="0.2"/>
    <row r="67" s="53" customFormat="1" ht="15" customHeight="1" x14ac:dyDescent="0.2"/>
    <row r="68" s="53" customFormat="1" ht="15" customHeight="1" x14ac:dyDescent="0.2"/>
    <row r="69" s="53" customFormat="1" ht="15" customHeight="1" x14ac:dyDescent="0.2"/>
    <row r="70" s="53" customFormat="1" ht="15" customHeight="1" x14ac:dyDescent="0.2"/>
    <row r="71" s="53" customFormat="1" ht="15" customHeight="1" x14ac:dyDescent="0.2"/>
    <row r="72" s="53" customFormat="1" ht="15" customHeight="1" x14ac:dyDescent="0.2"/>
    <row r="73" s="53" customFormat="1" ht="15" customHeight="1" x14ac:dyDescent="0.2"/>
    <row r="74" s="53" customFormat="1" ht="15" customHeight="1" x14ac:dyDescent="0.2"/>
    <row r="75" s="53" customFormat="1" ht="15" customHeight="1" x14ac:dyDescent="0.2"/>
    <row r="76" s="53" customFormat="1" ht="15" customHeight="1" x14ac:dyDescent="0.2"/>
    <row r="77" s="53" customFormat="1" ht="15" customHeight="1" x14ac:dyDescent="0.2"/>
    <row r="78" s="53" customFormat="1" ht="15" customHeight="1" x14ac:dyDescent="0.2"/>
    <row r="79" s="53" customFormat="1" ht="15" customHeight="1" x14ac:dyDescent="0.2"/>
    <row r="80" s="53" customFormat="1" ht="15" customHeight="1" x14ac:dyDescent="0.2"/>
    <row r="81" s="53" customFormat="1" ht="15" customHeight="1" x14ac:dyDescent="0.2"/>
    <row r="82" s="53" customFormat="1" ht="15" customHeight="1" x14ac:dyDescent="0.2"/>
    <row r="83" s="53" customFormat="1" ht="15" customHeight="1" x14ac:dyDescent="0.2"/>
    <row r="84" s="53" customFormat="1" ht="15" customHeight="1" x14ac:dyDescent="0.2"/>
    <row r="85" s="53" customFormat="1" ht="15" customHeight="1" x14ac:dyDescent="0.2"/>
    <row r="86" s="53" customFormat="1" ht="15" customHeight="1" x14ac:dyDescent="0.2"/>
    <row r="87" s="53" customFormat="1" ht="15" customHeight="1" x14ac:dyDescent="0.2"/>
    <row r="88" s="53" customFormat="1" ht="15" customHeight="1" x14ac:dyDescent="0.2"/>
    <row r="89" s="53" customFormat="1" ht="15" customHeight="1" x14ac:dyDescent="0.2"/>
    <row r="90" s="53" customFormat="1" ht="15" customHeight="1" x14ac:dyDescent="0.2"/>
    <row r="91" s="53" customFormat="1" ht="15" customHeight="1" x14ac:dyDescent="0.2"/>
    <row r="92" s="53" customFormat="1" ht="15" customHeight="1" x14ac:dyDescent="0.2"/>
    <row r="93" s="53" customFormat="1" ht="15" customHeight="1" x14ac:dyDescent="0.2"/>
    <row r="94" s="53" customFormat="1" ht="15" customHeight="1" x14ac:dyDescent="0.2"/>
    <row r="95" s="53" customFormat="1" ht="15" customHeight="1" x14ac:dyDescent="0.2"/>
    <row r="96" s="53" customFormat="1" ht="15" customHeight="1" x14ac:dyDescent="0.2"/>
    <row r="97" s="53" customFormat="1" ht="15" customHeight="1" x14ac:dyDescent="0.2"/>
    <row r="98" s="53" customFormat="1" ht="15" customHeight="1" x14ac:dyDescent="0.2"/>
    <row r="99" s="53" customFormat="1" ht="15" customHeight="1" x14ac:dyDescent="0.2"/>
    <row r="100" s="53" customFormat="1" ht="15" customHeight="1" x14ac:dyDescent="0.2"/>
    <row r="101" s="53" customFormat="1" ht="15" customHeight="1" x14ac:dyDescent="0.2"/>
    <row r="102" s="53" customFormat="1" ht="15" customHeight="1" x14ac:dyDescent="0.2"/>
    <row r="103" s="53" customFormat="1" ht="15" customHeight="1" x14ac:dyDescent="0.2"/>
    <row r="104" s="53" customFormat="1" ht="15" customHeight="1" x14ac:dyDescent="0.2"/>
    <row r="105" s="53" customFormat="1" ht="15" customHeight="1" x14ac:dyDescent="0.2"/>
    <row r="106" s="53" customFormat="1" ht="15" customHeight="1" x14ac:dyDescent="0.2"/>
    <row r="107" s="53" customFormat="1" ht="15" customHeight="1" x14ac:dyDescent="0.2"/>
    <row r="108" s="53" customFormat="1" ht="15" customHeight="1" x14ac:dyDescent="0.2"/>
    <row r="109" s="53" customFormat="1" ht="15" customHeight="1" x14ac:dyDescent="0.2"/>
    <row r="110" s="53" customFormat="1" ht="15" customHeight="1" x14ac:dyDescent="0.2"/>
    <row r="111" s="53" customFormat="1" ht="15" customHeight="1" x14ac:dyDescent="0.2"/>
    <row r="112" s="53" customFormat="1" ht="15" customHeight="1" x14ac:dyDescent="0.2"/>
    <row r="113" s="53" customFormat="1" ht="15" customHeight="1" x14ac:dyDescent="0.2"/>
    <row r="114" s="53" customFormat="1" ht="15" customHeight="1" x14ac:dyDescent="0.2"/>
    <row r="115" s="53" customFormat="1" ht="15" customHeight="1" x14ac:dyDescent="0.2"/>
    <row r="116" s="53" customFormat="1" ht="15" customHeight="1" x14ac:dyDescent="0.2"/>
    <row r="117" s="53" customFormat="1" ht="15" customHeight="1" x14ac:dyDescent="0.2"/>
    <row r="118" s="53" customFormat="1" ht="15" customHeight="1" x14ac:dyDescent="0.2"/>
    <row r="119" s="53" customFormat="1" ht="15" customHeight="1" x14ac:dyDescent="0.2"/>
    <row r="120" s="53" customFormat="1" ht="15" customHeight="1" x14ac:dyDescent="0.2"/>
    <row r="121" s="53" customFormat="1" ht="15" customHeight="1" x14ac:dyDescent="0.2"/>
    <row r="122" s="53" customFormat="1" ht="15" customHeight="1" x14ac:dyDescent="0.2"/>
    <row r="123" s="53" customFormat="1" ht="15" customHeight="1" x14ac:dyDescent="0.2"/>
    <row r="124" s="53" customFormat="1" ht="15" customHeight="1" x14ac:dyDescent="0.2"/>
    <row r="125" s="53" customFormat="1" ht="15" customHeight="1" x14ac:dyDescent="0.2"/>
    <row r="126" s="53" customFormat="1" ht="15" customHeight="1" x14ac:dyDescent="0.2"/>
    <row r="127" s="53" customFormat="1" ht="15" customHeight="1" x14ac:dyDescent="0.2"/>
    <row r="128" s="53" customFormat="1" ht="15" customHeight="1" x14ac:dyDescent="0.2"/>
    <row r="129" s="53" customFormat="1" ht="15" customHeight="1" x14ac:dyDescent="0.2"/>
    <row r="130" s="53" customFormat="1" ht="15" customHeight="1" x14ac:dyDescent="0.2"/>
    <row r="131" s="53" customFormat="1" ht="15" customHeight="1" x14ac:dyDescent="0.2"/>
    <row r="132" s="53" customFormat="1" ht="15" customHeight="1" x14ac:dyDescent="0.2"/>
    <row r="133" s="53" customFormat="1" ht="15" customHeight="1" x14ac:dyDescent="0.2"/>
    <row r="134" s="53" customFormat="1" ht="15" customHeight="1" x14ac:dyDescent="0.2"/>
    <row r="135" s="53" customFormat="1" ht="15" customHeight="1" x14ac:dyDescent="0.2"/>
    <row r="136" s="53" customFormat="1" ht="15" customHeight="1" x14ac:dyDescent="0.2"/>
    <row r="137" s="53" customFormat="1" ht="15" customHeight="1" x14ac:dyDescent="0.2"/>
    <row r="138" s="53" customFormat="1" ht="15" customHeight="1" x14ac:dyDescent="0.2"/>
    <row r="139" s="53" customFormat="1" ht="15" customHeight="1" x14ac:dyDescent="0.2"/>
    <row r="140" s="53" customFormat="1" ht="15" customHeight="1" x14ac:dyDescent="0.2"/>
    <row r="141" s="53" customFormat="1" ht="15" customHeight="1" x14ac:dyDescent="0.2"/>
    <row r="142" s="53" customFormat="1" ht="15" customHeight="1" x14ac:dyDescent="0.2"/>
    <row r="143" s="53" customFormat="1" ht="15" customHeight="1" x14ac:dyDescent="0.2"/>
    <row r="144" s="53" customFormat="1" ht="15" customHeight="1" x14ac:dyDescent="0.2"/>
    <row r="145" s="53" customFormat="1" ht="15" customHeight="1" x14ac:dyDescent="0.2"/>
    <row r="146" s="53" customFormat="1" ht="15" customHeight="1" x14ac:dyDescent="0.2"/>
    <row r="147" s="53" customFormat="1" ht="15" customHeight="1" x14ac:dyDescent="0.2"/>
    <row r="148" s="53" customFormat="1" ht="15" customHeight="1" x14ac:dyDescent="0.2"/>
    <row r="149" s="53" customFormat="1" ht="15" customHeight="1" x14ac:dyDescent="0.2"/>
    <row r="150" s="53" customFormat="1" ht="15" customHeight="1" x14ac:dyDescent="0.2"/>
    <row r="151" s="53" customFormat="1" ht="15" customHeight="1" x14ac:dyDescent="0.2"/>
    <row r="152" s="53" customFormat="1" ht="15" customHeight="1" x14ac:dyDescent="0.2"/>
    <row r="153" s="53" customFormat="1" ht="15" customHeight="1" x14ac:dyDescent="0.2"/>
    <row r="154" s="53" customFormat="1" ht="15" customHeight="1" x14ac:dyDescent="0.2"/>
    <row r="155" s="53" customFormat="1" ht="15" customHeight="1" x14ac:dyDescent="0.2"/>
    <row r="156" s="53" customFormat="1" ht="15" customHeight="1" x14ac:dyDescent="0.2"/>
    <row r="157" s="53" customFormat="1" ht="15" customHeight="1" x14ac:dyDescent="0.2"/>
    <row r="158" s="53" customFormat="1" ht="15" customHeight="1" x14ac:dyDescent="0.2"/>
    <row r="159" s="53" customFormat="1" ht="15" customHeight="1" x14ac:dyDescent="0.2"/>
    <row r="160" s="53" customFormat="1" ht="15" customHeight="1" x14ac:dyDescent="0.2"/>
    <row r="161" s="53" customFormat="1" ht="15" customHeight="1" x14ac:dyDescent="0.2"/>
    <row r="162" s="53" customFormat="1" ht="15" customHeight="1" x14ac:dyDescent="0.2"/>
    <row r="163" s="53" customFormat="1" ht="15" customHeight="1" x14ac:dyDescent="0.2"/>
    <row r="164" s="53" customFormat="1" ht="15" customHeight="1" x14ac:dyDescent="0.2"/>
    <row r="165" s="53" customFormat="1" ht="15" customHeight="1" x14ac:dyDescent="0.2"/>
    <row r="166" s="53" customFormat="1" ht="15" customHeight="1" x14ac:dyDescent="0.2"/>
    <row r="167" s="53" customFormat="1" ht="15" customHeight="1" x14ac:dyDescent="0.2"/>
    <row r="168" s="53" customFormat="1" ht="15" customHeight="1" x14ac:dyDescent="0.2"/>
    <row r="169" s="53" customFormat="1" ht="15" customHeight="1" x14ac:dyDescent="0.2"/>
    <row r="170" s="53" customFormat="1" ht="15" customHeight="1" x14ac:dyDescent="0.2"/>
    <row r="171" s="53" customFormat="1" ht="15" customHeight="1" x14ac:dyDescent="0.2"/>
    <row r="172" s="53" customFormat="1" ht="15" customHeight="1" x14ac:dyDescent="0.2"/>
    <row r="173" s="53" customFormat="1" ht="15" customHeight="1" x14ac:dyDescent="0.2"/>
    <row r="174" s="53" customFormat="1" ht="15" customHeight="1" x14ac:dyDescent="0.2"/>
    <row r="175" s="53" customFormat="1" ht="15" customHeight="1" x14ac:dyDescent="0.2"/>
    <row r="176" s="53" customFormat="1" ht="15" customHeight="1" x14ac:dyDescent="0.2"/>
    <row r="177" s="53" customFormat="1" ht="15" customHeight="1" x14ac:dyDescent="0.2"/>
    <row r="178" s="53" customFormat="1" ht="15" customHeight="1" x14ac:dyDescent="0.2"/>
    <row r="179" s="53" customFormat="1" ht="15" customHeight="1" x14ac:dyDescent="0.2"/>
    <row r="180" s="53" customFormat="1" ht="15" customHeight="1" x14ac:dyDescent="0.2"/>
    <row r="181" s="53" customFormat="1" ht="15" customHeight="1" x14ac:dyDescent="0.2"/>
    <row r="182" s="53" customFormat="1" ht="15" customHeight="1" x14ac:dyDescent="0.2"/>
    <row r="183" s="53" customFormat="1" ht="15" customHeight="1" x14ac:dyDescent="0.2"/>
    <row r="184" s="53" customFormat="1" ht="15" customHeight="1" x14ac:dyDescent="0.2"/>
    <row r="185" s="53" customFormat="1" ht="15" customHeight="1" x14ac:dyDescent="0.2"/>
    <row r="186" s="53" customFormat="1" ht="15" customHeight="1" x14ac:dyDescent="0.2"/>
    <row r="187" s="53" customFormat="1" ht="15" customHeight="1" x14ac:dyDescent="0.2"/>
    <row r="188" s="53" customFormat="1" ht="15" customHeight="1" x14ac:dyDescent="0.2"/>
    <row r="189" s="53" customFormat="1" ht="15" customHeight="1" x14ac:dyDescent="0.2"/>
    <row r="190" s="53" customFormat="1" ht="15" customHeight="1" x14ac:dyDescent="0.2"/>
    <row r="191" s="53" customFormat="1" ht="15" customHeight="1" x14ac:dyDescent="0.2"/>
    <row r="192" s="53" customFormat="1" ht="15" customHeight="1" x14ac:dyDescent="0.2"/>
    <row r="193" s="53" customFormat="1" ht="15" customHeight="1" x14ac:dyDescent="0.2"/>
    <row r="194" s="53" customFormat="1" ht="15" customHeight="1" x14ac:dyDescent="0.2"/>
    <row r="195" s="53" customFormat="1" ht="15" customHeight="1" x14ac:dyDescent="0.2"/>
    <row r="196" s="53" customFormat="1" ht="15" customHeight="1" x14ac:dyDescent="0.2"/>
    <row r="197" s="53" customFormat="1" ht="15" customHeight="1" x14ac:dyDescent="0.2"/>
    <row r="198" s="53" customFormat="1" ht="15" customHeight="1" x14ac:dyDescent="0.2"/>
    <row r="199" s="53" customFormat="1" ht="15" customHeight="1" x14ac:dyDescent="0.2"/>
    <row r="200" s="53" customFormat="1" ht="15" customHeight="1" x14ac:dyDescent="0.2"/>
    <row r="201" s="53" customFormat="1" ht="15" customHeight="1" x14ac:dyDescent="0.2"/>
    <row r="202" s="53" customFormat="1" ht="15" customHeight="1" x14ac:dyDescent="0.2"/>
    <row r="203" s="53" customFormat="1" ht="15" customHeight="1" x14ac:dyDescent="0.2"/>
    <row r="204" s="53" customFormat="1" ht="15" customHeight="1" x14ac:dyDescent="0.2"/>
    <row r="205" s="53" customFormat="1" ht="15" customHeight="1" x14ac:dyDescent="0.2"/>
    <row r="206" s="53" customFormat="1" ht="15" customHeight="1" x14ac:dyDescent="0.2"/>
  </sheetData>
  <sheetProtection algorithmName="SHA-512" hashValue="TR7SoMmJ9ANkcaAi8QMDqEmeagbE1Y2Uzg+rXmJ8+ZVc9s7q0jJUVVQlQPpzjrRwPQA0HRDME+KsGEhnVYLPgg==" saltValue="XL3dWW+uemWIYTm3WzCJ7w==" spinCount="100000" sheet="1" objects="1" scenarios="1"/>
  <sortState xmlns:xlrd2="http://schemas.microsoft.com/office/spreadsheetml/2017/richdata2" ref="B47:B52">
    <sortCondition ref="B47:B52"/>
  </sortState>
  <printOptions horizontalCentered="1"/>
  <pageMargins left="0.31496062992125984" right="0.31496062992125984" top="0.74803149606299213" bottom="0.55118110236220474" header="0.31496062992125984" footer="0"/>
  <pageSetup paperSize="9" scale="56" orientation="landscape" r:id="rId1"/>
  <headerFooter alignWithMargins="0">
    <oddHeader>&amp;L&amp;"Calibri,Negrita"&amp;12ASOCIACION AVANCE&amp;C&amp;"Calibri,Negrita"&amp;12RESUMEN GENERAL&amp;R&amp;"Calibri,Negrita"&amp;12EJERCICIO 2015</oddHeader>
  </headerFooter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SOCIOS TRANSF.</vt:lpstr>
      <vt:lpstr>SOCIOS REMESAS</vt:lpstr>
      <vt:lpstr>CUENTA LA CAIXA</vt:lpstr>
      <vt:lpstr>RESUMEN ANUAL</vt:lpstr>
      <vt:lpstr>'CUENTA LA CAIXA'!Área_de_impresión</vt:lpstr>
      <vt:lpstr>'RESUMEN ANUAL'!Área_de_impresión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GRUPO TOPOGRAFICO</dc:creator>
  <cp:lastModifiedBy>Elena Rodríguez</cp:lastModifiedBy>
  <cp:lastPrinted>2022-07-03T17:37:20Z</cp:lastPrinted>
  <dcterms:created xsi:type="dcterms:W3CDTF">2015-02-24T15:52:30Z</dcterms:created>
  <dcterms:modified xsi:type="dcterms:W3CDTF">2024-03-08T20:06:48Z</dcterms:modified>
</cp:coreProperties>
</file>