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3EBC06A3-D374-47B9-86A0-2C59FE240B19}" xr6:coauthVersionLast="47" xr6:coauthVersionMax="47" xr10:uidLastSave="{00000000-0000-0000-0000-000000000000}"/>
  <bookViews>
    <workbookView xWindow="-120" yWindow="-120" windowWidth="20730" windowHeight="11040" tabRatio="910" xr2:uid="{00000000-000D-0000-FFFF-FFFF00000000}"/>
  </bookViews>
  <sheets>
    <sheet name="SOCIOS TRANSF." sheetId="26" r:id="rId1"/>
    <sheet name="SOCIOS REMESAS" sheetId="9" r:id="rId2"/>
    <sheet name="CUENTA LA CAIXA" sheetId="30" r:id="rId3"/>
    <sheet name="RESUMEN ANUAL" sheetId="31" r:id="rId4"/>
  </sheets>
  <definedNames>
    <definedName name="_xlnm.Print_Area" localSheetId="2">'CUENTA LA CAIXA'!$A$1:$O$130</definedName>
    <definedName name="_xlnm.Print_Area" localSheetId="3">'RESUMEN ANUAL'!$A$1:$O$54</definedName>
    <definedName name="Z_0980F608_5825_4070_8AF8_E65C224D2CDC_.wvu.PrintArea" localSheetId="2" hidden="1">'CUENTA LA CAIXA'!$A$1:$O$132</definedName>
    <definedName name="Z_0980F608_5825_4070_8AF8_E65C224D2CDC_.wvu.PrintArea" localSheetId="3" hidden="1">'RESUMEN ANUAL'!$A$1:$O$56</definedName>
    <definedName name="Z_0980F608_5825_4070_8AF8_E65C224D2CDC_.wvu.PrintArea" localSheetId="1" hidden="1">'SOCIOS REMESAS'!$A$1:$Q$191</definedName>
  </definedNames>
  <calcPr calcId="191029"/>
  <customWorkbookViews>
    <customWorkbookView name="Paco - Vista personalizada" guid="{0980F608-5825-4070-8AF8-E65C224D2CDC}" mergeInterval="0" personalView="1" maximized="1" xWindow="1" yWindow="1" windowWidth="1276" windowHeight="608" tabRatio="986" activeSheetId="2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5" i="30" l="1"/>
  <c r="O63" i="30"/>
  <c r="L123" i="30" l="1"/>
  <c r="Q169" i="9" l="1"/>
  <c r="Q168" i="9"/>
  <c r="Q167" i="9"/>
  <c r="Q166" i="9"/>
  <c r="Q165" i="9"/>
  <c r="Q164" i="9"/>
  <c r="Q163" i="9"/>
  <c r="Q162" i="9"/>
  <c r="Q161" i="9"/>
  <c r="Q180" i="9"/>
  <c r="Q179" i="9"/>
  <c r="Q178" i="9"/>
  <c r="Q177" i="9"/>
  <c r="Q176" i="9"/>
  <c r="Q175" i="9"/>
  <c r="Q160" i="9"/>
  <c r="Q48" i="26" l="1"/>
  <c r="Q47" i="26"/>
  <c r="Q46" i="26"/>
  <c r="Q45" i="26"/>
  <c r="Q44" i="26"/>
  <c r="Q43" i="26"/>
  <c r="Q42" i="26"/>
  <c r="Q41" i="26"/>
  <c r="Q39" i="26"/>
  <c r="Q38" i="26"/>
  <c r="Q37" i="26"/>
  <c r="Q36" i="26"/>
  <c r="Q35" i="26"/>
  <c r="Q34" i="26"/>
  <c r="Q33" i="26"/>
  <c r="Q32" i="26"/>
  <c r="Q31" i="26"/>
  <c r="Q30" i="26"/>
  <c r="Q29" i="26"/>
  <c r="Q28" i="26"/>
  <c r="Q27" i="26"/>
  <c r="Q26" i="26"/>
  <c r="Q25" i="26"/>
  <c r="Q24" i="26"/>
  <c r="Q23" i="26"/>
  <c r="Q22" i="26"/>
  <c r="Q21" i="26"/>
  <c r="Q20" i="26"/>
  <c r="Q19" i="26"/>
  <c r="Q18" i="26"/>
  <c r="Q17" i="26"/>
  <c r="Q16" i="26"/>
  <c r="L49" i="30" l="1"/>
  <c r="A191" i="9" l="1"/>
  <c r="N123" i="30" l="1"/>
  <c r="O117" i="30"/>
  <c r="O116" i="30"/>
  <c r="O115" i="30"/>
  <c r="O119" i="30"/>
  <c r="O118" i="30"/>
  <c r="O120" i="30"/>
  <c r="Q69" i="26"/>
  <c r="Q68" i="26"/>
  <c r="Q67" i="26"/>
  <c r="Q70" i="26"/>
  <c r="Q184" i="9" l="1"/>
  <c r="Q183" i="9"/>
  <c r="Q182" i="9"/>
  <c r="Q181" i="9"/>
  <c r="O43" i="30" l="1"/>
  <c r="O42" i="30"/>
  <c r="O41" i="30"/>
  <c r="O40" i="30"/>
  <c r="O39" i="30"/>
  <c r="O38" i="30"/>
  <c r="O37" i="30"/>
  <c r="O36" i="30"/>
  <c r="O35" i="30"/>
  <c r="Q61" i="26"/>
  <c r="Q60" i="26"/>
  <c r="Q59" i="26"/>
  <c r="Q58" i="26"/>
  <c r="Q57" i="26"/>
  <c r="Q56" i="26"/>
  <c r="O113" i="30" l="1"/>
  <c r="O112" i="30"/>
  <c r="O111" i="30"/>
  <c r="O109" i="30" l="1"/>
  <c r="O108" i="30"/>
  <c r="O107" i="30"/>
  <c r="O106" i="30"/>
  <c r="O105" i="30"/>
  <c r="O104" i="30"/>
  <c r="O103" i="30"/>
  <c r="O102" i="30"/>
  <c r="O110" i="30"/>
  <c r="P191" i="9" l="1"/>
  <c r="O191" i="9"/>
  <c r="N191" i="9"/>
  <c r="M191" i="9"/>
  <c r="L191" i="9"/>
  <c r="K191" i="9"/>
  <c r="H191" i="9"/>
  <c r="G191" i="9"/>
  <c r="F191" i="9"/>
  <c r="E191" i="9"/>
  <c r="J191" i="9" l="1"/>
  <c r="Q14" i="26"/>
  <c r="Q13" i="26"/>
  <c r="Q12" i="26"/>
  <c r="Q11" i="26"/>
  <c r="Q10" i="26"/>
  <c r="Q9" i="26"/>
  <c r="Q8" i="26"/>
  <c r="I191" i="9" l="1"/>
  <c r="Q187" i="9" l="1"/>
  <c r="Q186" i="9"/>
  <c r="Q185" i="9"/>
  <c r="Q174" i="9"/>
  <c r="Q173" i="9"/>
  <c r="Q172" i="9"/>
  <c r="Q171" i="9"/>
  <c r="Q17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29" i="9"/>
  <c r="Q128" i="9"/>
  <c r="Q127" i="9"/>
  <c r="Q126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88" i="9"/>
  <c r="Q134" i="9"/>
  <c r="Q133" i="9"/>
  <c r="Q110" i="9" l="1"/>
  <c r="Q109" i="9"/>
  <c r="Q108" i="9"/>
  <c r="Q107" i="9"/>
  <c r="Q106" i="9"/>
  <c r="Q105" i="9"/>
  <c r="O18" i="30" l="1"/>
  <c r="O56" i="30"/>
  <c r="Q130" i="9" l="1"/>
  <c r="Q124" i="9"/>
  <c r="Q123" i="9"/>
  <c r="Q104" i="9"/>
  <c r="Q103" i="9"/>
  <c r="Q102" i="9"/>
  <c r="G123" i="30" l="1"/>
  <c r="F49" i="30" l="1"/>
  <c r="H49" i="30"/>
  <c r="O27" i="30"/>
  <c r="O28" i="30"/>
  <c r="Q73" i="9" l="1"/>
  <c r="Q72" i="9"/>
  <c r="N49" i="30" l="1"/>
  <c r="M49" i="30"/>
  <c r="O48" i="30"/>
  <c r="O47" i="30"/>
  <c r="O46" i="30"/>
  <c r="O45" i="30"/>
  <c r="O44" i="30"/>
  <c r="O34" i="30"/>
  <c r="O33" i="30"/>
  <c r="O32" i="30"/>
  <c r="O101" i="30"/>
  <c r="O100" i="30"/>
  <c r="O99" i="30"/>
  <c r="O98" i="30"/>
  <c r="Q132" i="9" l="1"/>
  <c r="Q131" i="9"/>
  <c r="Q125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O62" i="30" l="1"/>
  <c r="Q77" i="9" l="1"/>
  <c r="Q76" i="9"/>
  <c r="Q75" i="9"/>
  <c r="Q74" i="9"/>
  <c r="O121" i="30" l="1"/>
  <c r="O114" i="30"/>
  <c r="O97" i="30"/>
  <c r="O96" i="30"/>
  <c r="O95" i="30"/>
  <c r="O94" i="30"/>
  <c r="O93" i="30" l="1"/>
  <c r="O91" i="30" l="1"/>
  <c r="O90" i="30"/>
  <c r="O89" i="30"/>
  <c r="O88" i="30"/>
  <c r="O87" i="30"/>
  <c r="O86" i="30"/>
  <c r="O31" i="30" l="1"/>
  <c r="O30" i="30"/>
  <c r="O29" i="30"/>
  <c r="N20" i="30"/>
  <c r="N8" i="31" s="1"/>
  <c r="M20" i="30"/>
  <c r="M8" i="31" s="1"/>
  <c r="L20" i="30"/>
  <c r="L8" i="31" s="1"/>
  <c r="K20" i="30"/>
  <c r="K8" i="31" s="1"/>
  <c r="J20" i="30"/>
  <c r="J8" i="31" s="1"/>
  <c r="I20" i="30"/>
  <c r="I8" i="31" s="1"/>
  <c r="H20" i="30"/>
  <c r="H8" i="31" s="1"/>
  <c r="G20" i="30"/>
  <c r="G8" i="31" s="1"/>
  <c r="F20" i="30"/>
  <c r="F8" i="31" s="1"/>
  <c r="E20" i="30"/>
  <c r="E8" i="31" s="1"/>
  <c r="D20" i="30"/>
  <c r="D8" i="31" s="1"/>
  <c r="C20" i="30"/>
  <c r="C8" i="31" s="1"/>
  <c r="O3" i="31"/>
  <c r="O2" i="30"/>
  <c r="O10" i="30"/>
  <c r="O11" i="30"/>
  <c r="O12" i="30"/>
  <c r="O13" i="30"/>
  <c r="O14" i="30"/>
  <c r="O15" i="30"/>
  <c r="O16" i="30"/>
  <c r="O17" i="30"/>
  <c r="O25" i="30"/>
  <c r="O26" i="30"/>
  <c r="C49" i="30"/>
  <c r="C9" i="31" s="1"/>
  <c r="D49" i="30"/>
  <c r="D9" i="31" s="1"/>
  <c r="E49" i="30"/>
  <c r="E9" i="31" s="1"/>
  <c r="F9" i="31"/>
  <c r="G49" i="30"/>
  <c r="G9" i="31" s="1"/>
  <c r="H9" i="31"/>
  <c r="I49" i="30"/>
  <c r="I9" i="31" s="1"/>
  <c r="J49" i="30"/>
  <c r="J9" i="31" s="1"/>
  <c r="K49" i="30"/>
  <c r="K9" i="31" s="1"/>
  <c r="L9" i="31"/>
  <c r="M9" i="31"/>
  <c r="N9" i="31"/>
  <c r="O57" i="30"/>
  <c r="O58" i="30"/>
  <c r="O59" i="30"/>
  <c r="O60" i="30"/>
  <c r="O61" i="30"/>
  <c r="O64" i="30"/>
  <c r="O65" i="30"/>
  <c r="O66" i="30"/>
  <c r="O67" i="30"/>
  <c r="O68" i="30"/>
  <c r="O69" i="30"/>
  <c r="O70" i="30"/>
  <c r="O71" i="30"/>
  <c r="O72" i="30"/>
  <c r="O73" i="30"/>
  <c r="O74" i="30"/>
  <c r="O76" i="30"/>
  <c r="O77" i="30"/>
  <c r="O78" i="30"/>
  <c r="O79" i="30"/>
  <c r="O80" i="30"/>
  <c r="O81" i="30"/>
  <c r="O82" i="30"/>
  <c r="O83" i="30"/>
  <c r="O84" i="30"/>
  <c r="O85" i="30"/>
  <c r="O92" i="30"/>
  <c r="C123" i="30"/>
  <c r="C12" i="31" s="1"/>
  <c r="D123" i="30"/>
  <c r="D12" i="31" s="1"/>
  <c r="E123" i="30"/>
  <c r="E12" i="31" s="1"/>
  <c r="F123" i="30"/>
  <c r="F12" i="31" s="1"/>
  <c r="G12" i="31"/>
  <c r="H123" i="30"/>
  <c r="H12" i="31" s="1"/>
  <c r="I123" i="30"/>
  <c r="I12" i="31" s="1"/>
  <c r="J123" i="30"/>
  <c r="J12" i="31" s="1"/>
  <c r="K12" i="31"/>
  <c r="L12" i="31"/>
  <c r="M123" i="30"/>
  <c r="M12" i="31" s="1"/>
  <c r="N12" i="31"/>
  <c r="O49" i="30" l="1"/>
  <c r="O9" i="31" s="1"/>
  <c r="O20" i="30"/>
  <c r="O123" i="30"/>
  <c r="O12" i="31" s="1"/>
  <c r="O8" i="31"/>
  <c r="Q55" i="9" l="1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7" i="9" l="1"/>
  <c r="Q8" i="9"/>
  <c r="Q3" i="9"/>
  <c r="Q2" i="9"/>
  <c r="A73" i="26" l="1"/>
  <c r="Q30" i="9" l="1"/>
  <c r="P73" i="26"/>
  <c r="O73" i="26"/>
  <c r="N73" i="26"/>
  <c r="L7" i="30" s="1"/>
  <c r="M73" i="26"/>
  <c r="K7" i="30" s="1"/>
  <c r="L73" i="26"/>
  <c r="J7" i="30" s="1"/>
  <c r="K73" i="26"/>
  <c r="J73" i="26"/>
  <c r="H7" i="30" s="1"/>
  <c r="I73" i="26"/>
  <c r="G7" i="30" s="1"/>
  <c r="H73" i="26"/>
  <c r="F7" i="30" s="1"/>
  <c r="G73" i="26"/>
  <c r="F73" i="26"/>
  <c r="Q71" i="26"/>
  <c r="Q66" i="26"/>
  <c r="E73" i="26"/>
  <c r="C7" i="30" s="1"/>
  <c r="N6" i="30"/>
  <c r="M6" i="30"/>
  <c r="Q65" i="26"/>
  <c r="Q64" i="26"/>
  <c r="Q63" i="26"/>
  <c r="Q62" i="26"/>
  <c r="Q55" i="26"/>
  <c r="Q54" i="26"/>
  <c r="Q53" i="26"/>
  <c r="Q52" i="26"/>
  <c r="Q51" i="26"/>
  <c r="Q50" i="26"/>
  <c r="Q49" i="26"/>
  <c r="Q40" i="26"/>
  <c r="Q15" i="26"/>
  <c r="Q7" i="26"/>
  <c r="Q6" i="26"/>
  <c r="Q2" i="26"/>
  <c r="Q3" i="26"/>
  <c r="Q5" i="26"/>
  <c r="Q4" i="26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40" i="9"/>
  <c r="Q39" i="9"/>
  <c r="Q38" i="9"/>
  <c r="Q37" i="9"/>
  <c r="Q36" i="9"/>
  <c r="Q35" i="9"/>
  <c r="Q34" i="9"/>
  <c r="Q33" i="9"/>
  <c r="Q32" i="9"/>
  <c r="Q31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6" i="9"/>
  <c r="Q5" i="9"/>
  <c r="Q4" i="9"/>
  <c r="Q191" i="9" l="1"/>
  <c r="J7" i="31"/>
  <c r="F7" i="31"/>
  <c r="H7" i="31"/>
  <c r="G7" i="31"/>
  <c r="C7" i="31"/>
  <c r="K7" i="31"/>
  <c r="N7" i="30"/>
  <c r="N51" i="30" s="1"/>
  <c r="N7" i="31"/>
  <c r="M7" i="30"/>
  <c r="M51" i="30" s="1"/>
  <c r="M7" i="31"/>
  <c r="L6" i="30"/>
  <c r="L51" i="30" s="1"/>
  <c r="L7" i="31"/>
  <c r="I7" i="30"/>
  <c r="I7" i="31"/>
  <c r="E7" i="30"/>
  <c r="E7" i="31"/>
  <c r="D7" i="30"/>
  <c r="D7" i="31"/>
  <c r="K6" i="30"/>
  <c r="K51" i="30" s="1"/>
  <c r="J6" i="30"/>
  <c r="J51" i="30" s="1"/>
  <c r="I6" i="30"/>
  <c r="H6" i="30"/>
  <c r="H51" i="30" s="1"/>
  <c r="G6" i="30"/>
  <c r="G51" i="30" s="1"/>
  <c r="F6" i="30"/>
  <c r="F51" i="30" s="1"/>
  <c r="E6" i="30"/>
  <c r="D6" i="30"/>
  <c r="C6" i="30"/>
  <c r="Q73" i="26"/>
  <c r="D51" i="30" l="1"/>
  <c r="I51" i="30"/>
  <c r="O7" i="30"/>
  <c r="E51" i="30"/>
  <c r="O6" i="30"/>
  <c r="C51" i="30"/>
  <c r="C126" i="30" s="1"/>
  <c r="O7" i="31"/>
  <c r="O15" i="31" s="1"/>
  <c r="C15" i="31"/>
  <c r="D15" i="31" s="1"/>
  <c r="E15" i="31" s="1"/>
  <c r="F15" i="31" s="1"/>
  <c r="O51" i="30" l="1"/>
  <c r="O126" i="30" s="1"/>
  <c r="D126" i="30"/>
  <c r="G15" i="31"/>
  <c r="H15" i="31" s="1"/>
  <c r="I15" i="31" s="1"/>
  <c r="J15" i="31" s="1"/>
  <c r="K15" i="31" s="1"/>
  <c r="L15" i="31" s="1"/>
  <c r="M15" i="31" s="1"/>
  <c r="N15" i="31" s="1"/>
  <c r="E126" i="30" l="1"/>
  <c r="F126" i="30" l="1"/>
  <c r="G126" i="30" l="1"/>
  <c r="H126" i="30" l="1"/>
  <c r="I126" i="30" l="1"/>
  <c r="J126" i="30" l="1"/>
  <c r="K126" i="30" l="1"/>
  <c r="L126" i="30" s="1"/>
  <c r="M126" i="30" s="1"/>
  <c r="N126" i="3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Avance</author>
  </authors>
  <commentList>
    <comment ref="N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SEPTBRE Y OCTUBRE</t>
        </r>
      </text>
    </comment>
    <comment ref="O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LA PAGA SU MARIDO</t>
        </r>
      </text>
    </comment>
    <comment ref="M6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PAGA LA CUOTA PENDIENTE DE AGOSTO</t>
        </r>
      </text>
    </comment>
    <comment ref="E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INCLUYE CUOTA NOVIEMBRE</t>
        </r>
      </text>
    </comment>
    <comment ref="E8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INCLUYE CUOTA DICIEMBRE</t>
        </r>
      </text>
    </comment>
    <comment ref="G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CUOTA FEBRERO</t>
        </r>
      </text>
    </comment>
    <comment ref="I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CUOTAS MARZO Y ABRIL</t>
        </r>
      </text>
    </comment>
    <comment ref="J8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CUOTA MAYO</t>
        </r>
      </text>
    </comment>
    <comment ref="M8" authorId="0" shapeId="0" xr:uid="{00000000-0006-0000-0200-00000B000000}">
      <text>
        <r>
          <rPr>
            <b/>
            <sz val="9"/>
            <color indexed="81"/>
            <rFont val="Tahoma"/>
            <charset val="1"/>
          </rPr>
          <t>CUOTA JUNIO.
CONCEDIDA LA BECA EN JUNIO, POR LO QUE ESE MES, NO LO TIENE QUE PAGAR.
DEVUELVO POR TRANSFER. EL 1-OCTUBRE-23</t>
        </r>
      </text>
    </comment>
    <comment ref="K15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EN JULIO TAMBIEN SE LE PASO LA REMESA. ESTA TRANSF. CORRESPONDE A LA CUOTA DE AGOSTO</t>
        </r>
      </text>
    </comment>
    <comment ref="L15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PAGADA EN JULIO</t>
        </r>
      </text>
    </comment>
    <comment ref="I16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INCLUYE CUOTA JUNIO</t>
        </r>
      </text>
    </comment>
    <comment ref="K1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CUOTAS JULIO Y AGOSTO</t>
        </r>
      </text>
    </comment>
    <comment ref="N16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CUOTAS OCTUBRE Y NOVIEMBRE</t>
        </r>
      </text>
    </comment>
    <comment ref="O16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CUOTA DICIEMBRE</t>
        </r>
      </text>
    </comment>
    <comment ref="P17" authorId="0" shapeId="0" xr:uid="{00000000-0006-0000-0200-000013000000}">
      <text>
        <r>
          <rPr>
            <b/>
            <sz val="9"/>
            <color indexed="81"/>
            <rFont val="Tahoma"/>
            <charset val="1"/>
          </rPr>
          <t>ENVIA LA TRANSFERENCIA EN ENERO-24</t>
        </r>
      </text>
    </comment>
    <comment ref="K22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PASA A TRANSF. EL 1-8-23, PERO HA DEVUELTO JULIO Y QUEDA EN PAGARLA POR TRANSFERENCIA</t>
        </r>
      </text>
    </comment>
    <comment ref="N22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 xml:space="preserve">BAJA SOCIO EL 1-9-23.
CORRESPONDE A LA CUOTA DEVUELTA DE JULIO Y LA CUOTA DE AGOSTO </t>
        </r>
      </text>
    </comment>
    <comment ref="L23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PASA A TRANSFERENCIA EL 1-9-23, PERO HADEVUELTO AGOSTO Y QUEDA EN PAGARLA POR TRANSFERENCIA</t>
        </r>
      </text>
    </comment>
    <comment ref="E27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PAGADA EN DICIEMBRE-22</t>
        </r>
      </text>
    </comment>
    <comment ref="F27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PAGADA EN DICBRE-22</t>
        </r>
      </text>
    </comment>
    <comment ref="N27" authorId="0" shapeId="0" xr:uid="{00000000-0006-0000-0200-00001A000000}">
      <text>
        <r>
          <rPr>
            <b/>
            <sz val="9"/>
            <color indexed="81"/>
            <rFont val="Tahoma"/>
            <charset val="1"/>
          </rPr>
          <t>CUOTAS SEPTBRE Y OCTUBRE</t>
        </r>
      </text>
    </comment>
    <comment ref="O58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CUOTA DEVUELTA OCTUBRE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Avance</author>
  </authors>
  <commentList>
    <comment ref="O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DEVUELTA EN DICIEMBRE</t>
        </r>
      </text>
    </comment>
    <comment ref="P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DEVUELTA EN ENERO</t>
        </r>
      </text>
    </comment>
    <comment ref="F4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DEVUELTO EN MARZO:  ERROR POR MI PARTE EN DATOS BANCARIOS. 
PASO NUEVAMENTE AL COBRO Y QUEDA RESUELTO </t>
        </r>
      </text>
    </comment>
    <comment ref="E9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DEVUELTO EN FEBRERO</t>
        </r>
      </text>
    </comment>
    <comment ref="G9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DEVUELTA EN MAYO</t>
        </r>
      </text>
    </comment>
    <comment ref="H9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DEVUELTA EN MAYO</t>
        </r>
      </text>
    </comment>
    <comment ref="F43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ESTE MES PAGARA POR TRANSFERENCIA: INGRESADA 7-3-23</t>
        </r>
      </text>
    </comment>
    <comment ref="G43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ESTE MES NO SE H PASADO LA CUOTA</t>
        </r>
      </text>
    </comment>
    <comment ref="H43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CUOTASMARZO Y ABRIL</t>
        </r>
      </text>
    </comment>
    <comment ref="M44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DEVUELTA EN OCTUBRE</t>
        </r>
      </text>
    </comment>
    <comment ref="F45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DEVUELTA EN MARZO.
TRANSFERENCIA 28-3-2023</t>
        </r>
      </text>
    </comment>
    <comment ref="I48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ALTA REAL EN JUNIO.
ESTOS 20 EUROS A CUENTA DEUDA ANTIGUA (AL DARSE DE BAJA)</t>
        </r>
      </text>
    </comment>
    <comment ref="J48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CUOTA MAS  20 EUROS A CUENTA DEUDA ANTIGUA (AL DARSE DE BAJA)</t>
        </r>
      </text>
    </comment>
    <comment ref="K48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CUOTA MAS  20 EUROS A CUENTA DEUDA ANTIGUA (AL DARSE DE BAJA)</t>
        </r>
      </text>
    </comment>
    <comment ref="I60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PASADA LA CUOTA POR ERROR. QUEDAMOS EN QUE LA PRIMERA CUOTA, SE LA PASARIAMOS EN JULIO (MAYO Y JUNIO NO ESTÁ EN SEVILLA)</t>
        </r>
      </text>
    </comment>
    <comment ref="J60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ALTA REAL EN JULIO. POR ERROR LE PASÉ LA CUOTA DE MAYO</t>
        </r>
      </text>
    </comment>
    <comment ref="L60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POR ERROR, HA PAGADO EN JULIO POR TRANSFERENCIA</t>
        </r>
      </text>
    </comment>
    <comment ref="O73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DEVUELTA EN DICIEMBRE</t>
        </r>
      </text>
    </comment>
    <comment ref="P73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DEVUELTA EN ENERO</t>
        </r>
      </text>
    </comment>
    <comment ref="F81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DEVUELTA EN MARZO</t>
        </r>
      </text>
    </comment>
    <comment ref="H81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INCLUYE CUOTA DEVUELTA DE FEBRERO</t>
        </r>
      </text>
    </comment>
    <comment ref="I81" authorId="0" shapeId="0" xr:uid="{00000000-0006-0000-0300-00001C000000}">
      <text>
        <r>
          <rPr>
            <b/>
            <sz val="9"/>
            <color indexed="81"/>
            <rFont val="Tahoma"/>
            <charset val="1"/>
          </rPr>
          <t xml:space="preserve">TRANSFERENCIA EL 1-8-23 </t>
        </r>
      </text>
    </comment>
    <comment ref="J81" authorId="0" shapeId="0" xr:uid="{00000000-0006-0000-0300-00001D000000}">
      <text>
        <r>
          <rPr>
            <b/>
            <sz val="9"/>
            <color indexed="81"/>
            <rFont val="Tahoma"/>
            <family val="2"/>
          </rPr>
          <t>DEVUELTA CUOTA MAYO: NO CONSIGO HABLAR CON ÉL. DECIDO NO PASAR CUOTA</t>
        </r>
      </text>
    </comment>
    <comment ref="K81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DEVUELTA CUOTA MAYO: PENDIENTE DECISION EVA</t>
        </r>
      </text>
    </comment>
    <comment ref="J94" authorId="0" shapeId="0" xr:uid="{00000000-0006-0000-0300-00001F000000}">
      <text>
        <r>
          <rPr>
            <b/>
            <sz val="9"/>
            <color indexed="81"/>
            <rFont val="Tahoma"/>
            <family val="2"/>
          </rPr>
          <t>DEVUELTA EN JULIO</t>
        </r>
      </text>
    </comment>
    <comment ref="E96" authorId="0" shapeId="0" xr:uid="{00000000-0006-0000-0300-000021000000}">
      <text>
        <r>
          <rPr>
            <b/>
            <sz val="9"/>
            <color indexed="81"/>
            <rFont val="Tahoma"/>
            <family val="2"/>
          </rPr>
          <t>NO SE PASA CUOTA DESDE DICIEMBRE HASTA NUEVO AVISO</t>
        </r>
      </text>
    </comment>
    <comment ref="F96" authorId="0" shapeId="0" xr:uid="{00000000-0006-0000-0300-000022000000}">
      <text>
        <r>
          <rPr>
            <b/>
            <sz val="9"/>
            <color indexed="81"/>
            <rFont val="Tahoma"/>
            <family val="2"/>
          </rPr>
          <t>NO SE PASA CUOTA DESDE DICIEMBRE HASTA NUEVO AVISO</t>
        </r>
      </text>
    </comment>
    <comment ref="E106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>DEVUELTA EN MARZO</t>
        </r>
      </text>
    </comment>
    <comment ref="F106" authorId="0" shapeId="0" xr:uid="{00000000-0006-0000-0300-000024000000}">
      <text>
        <r>
          <rPr>
            <b/>
            <sz val="9"/>
            <color indexed="81"/>
            <rFont val="Tahoma"/>
            <family val="2"/>
          </rPr>
          <t>DEVUELTA EN MARZO</t>
        </r>
      </text>
    </comment>
    <comment ref="E114" authorId="0" shapeId="0" xr:uid="{00000000-0006-0000-0300-000025000000}">
      <text>
        <r>
          <rPr>
            <b/>
            <sz val="9"/>
            <color indexed="81"/>
            <rFont val="Tahoma"/>
            <family val="2"/>
          </rPr>
          <t>TRAS RESOLUCION BECA, PASA A PAGAR 30 EUROS</t>
        </r>
      </text>
    </comment>
    <comment ref="F119" authorId="0" shapeId="0" xr:uid="{00000000-0006-0000-0300-000027000000}">
      <text>
        <r>
          <rPr>
            <b/>
            <sz val="9"/>
            <color indexed="81"/>
            <rFont val="Tahoma"/>
            <family val="2"/>
          </rPr>
          <t>DEVUELTA EN MARZO</t>
        </r>
      </text>
    </comment>
    <comment ref="K127" authorId="0" shapeId="0" xr:uid="{00000000-0006-0000-0300-000029000000}">
      <text>
        <r>
          <rPr>
            <b/>
            <sz val="9"/>
            <color indexed="81"/>
            <rFont val="Tahoma"/>
            <family val="2"/>
          </rPr>
          <t>CUOTAS DE JUNIO Y JULIO</t>
        </r>
      </text>
    </comment>
    <comment ref="F131" authorId="0" shapeId="0" xr:uid="{00000000-0006-0000-0300-00002A000000}">
      <text>
        <r>
          <rPr>
            <b/>
            <sz val="9"/>
            <color indexed="81"/>
            <rFont val="Tahoma"/>
            <family val="2"/>
          </rPr>
          <t>DEVUELTA EN MARZO</t>
        </r>
      </text>
    </comment>
    <comment ref="O132" authorId="0" shapeId="0" xr:uid="{00000000-0006-0000-0300-00002B000000}">
      <text>
        <r>
          <rPr>
            <b/>
            <sz val="9"/>
            <color indexed="81"/>
            <rFont val="Tahoma"/>
            <family val="2"/>
          </rPr>
          <t>DEVUELTA EN DICIEMBRE</t>
        </r>
      </text>
    </comment>
    <comment ref="M139" authorId="0" shapeId="0" xr:uid="{00000000-0006-0000-0300-00002C000000}">
      <text>
        <r>
          <rPr>
            <b/>
            <sz val="9"/>
            <color indexed="81"/>
            <rFont val="Tahoma"/>
            <family val="2"/>
          </rPr>
          <t>DEVUELTA EN OCTUBRE
PAGADA POR TRANSF. EL 20-10-23</t>
        </r>
      </text>
    </comment>
    <comment ref="N139" authorId="0" shapeId="0" xr:uid="{00000000-0006-0000-0300-00002D000000}">
      <text>
        <r>
          <rPr>
            <b/>
            <sz val="9"/>
            <color indexed="81"/>
            <rFont val="Tahoma"/>
            <family val="2"/>
          </rPr>
          <t>PAGADA POR TRANSF. EN NOVBRE-23</t>
        </r>
      </text>
    </comment>
    <comment ref="O139" authorId="0" shapeId="0" xr:uid="{00000000-0006-0000-0300-00002E000000}">
      <text>
        <r>
          <rPr>
            <b/>
            <sz val="9"/>
            <color indexed="81"/>
            <rFont val="Tahoma"/>
            <family val="2"/>
          </rPr>
          <t xml:space="preserve">PTE SOLIC. BECA EVA ME INFORMARA PARA EL PRÓXIMO MES. </t>
        </r>
      </text>
    </comment>
    <comment ref="P139" authorId="0" shapeId="0" xr:uid="{00000000-0006-0000-0300-00002F000000}">
      <text>
        <r>
          <rPr>
            <b/>
            <sz val="9"/>
            <color indexed="81"/>
            <rFont val="Tahoma"/>
            <family val="2"/>
          </rPr>
          <t xml:space="preserve">PTE SOLIC. BECA EVA ME INFORMARA PARA EL PRÓXIMO MES. </t>
        </r>
      </text>
    </comment>
    <comment ref="K155" authorId="0" shapeId="0" xr:uid="{00000000-0006-0000-0300-000031000000}">
      <text>
        <r>
          <rPr>
            <b/>
            <sz val="9"/>
            <color indexed="81"/>
            <rFont val="Tahoma"/>
            <family val="2"/>
          </rPr>
          <t>PAGADA POR TRANSFERENCIA EL 2-10-23</t>
        </r>
      </text>
    </comment>
    <comment ref="G159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EN FEBRERO SE REINCORPORÓ A LOS SERVICIOS DE AVANCE. PASA A PAGAR 30 EUROS</t>
        </r>
      </text>
    </comment>
    <comment ref="I174" authorId="0" shapeId="0" xr:uid="{00000000-0006-0000-0300-000035000000}">
      <text>
        <r>
          <rPr>
            <b/>
            <sz val="9"/>
            <color indexed="81"/>
            <rFont val="Tahoma"/>
            <family val="2"/>
          </rPr>
          <t>PAGADA POR TRANSFERENCIA</t>
        </r>
      </text>
    </comment>
    <comment ref="K177" authorId="0" shapeId="0" xr:uid="{00000000-0006-0000-0300-000036000000}">
      <text>
        <r>
          <rPr>
            <b/>
            <sz val="9"/>
            <color indexed="81"/>
            <rFont val="Tahoma"/>
            <family val="2"/>
          </rPr>
          <t>PAGADOPOR TRANSFERENCIA EL 27-7 POR SU PADRE ANTONIO GARCIA VILLAR</t>
        </r>
      </text>
    </comment>
    <comment ref="O179" authorId="0" shapeId="0" xr:uid="{00000000-0006-0000-0300-000037000000}">
      <text>
        <r>
          <rPr>
            <b/>
            <sz val="9"/>
            <color indexed="81"/>
            <rFont val="Tahoma"/>
            <family val="2"/>
          </rPr>
          <t>DEVUELTA EN DICIEMBRE Y PAGADA EN ENERO 2024+5 DE GASTOS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Avance</author>
  </authors>
  <commentList>
    <comment ref="E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AÑO 2023:
FAMILIAS: 2.951
MUJERES CUIDAD.: 2.126 
PENITENCIARIO: 3.700 
JUDICIALIZADAS:  2.400
PREVENCION ADIC. 1.880
PATOLOGIA DUAL: 2.100
ACOMPAÑAMIENTO: 3.400</t>
        </r>
      </text>
    </comment>
    <comment ref="C1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 CUENTA CONVENIO 2023</t>
        </r>
      </text>
    </comment>
    <comment ref="D14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EN COMPAÑÍA 2021: 2.304,58
INDEPENDENCIA 2021: 7.953,60
EN COMPAÑÍA 2022 (75%): 1.506,75
INDEPENDENCIA 2022( " ): 2.918,93</t>
        </r>
      </text>
    </comment>
    <comment ref="E1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"ACOMPAÑAMIENTO INTEGRAL" AÑO 2023
</t>
        </r>
      </text>
    </comment>
    <comment ref="F14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"HACIA UNA NUEVA MIRADA" 2023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2.057,50: 50% INDEPENDENCIA 2023
502,25: 25% EN COMPAÑÍA 2022
972,98: 25% INDEPENDENCIA 2022</t>
        </r>
      </text>
    </comment>
    <comment ref="N15" authorId="0" shapeId="0" xr:uid="{00000000-0006-0000-0400-000007000000}">
      <text>
        <r>
          <rPr>
            <b/>
            <sz val="9"/>
            <color indexed="81"/>
            <rFont val="Tahoma"/>
            <charset val="1"/>
          </rPr>
          <t>DISCAPACIDAD</t>
        </r>
      </text>
    </comment>
    <comment ref="F17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10.441,30 EUROS: 2º PAGO 21-22 "PENITENCIARIO"
5.219,29 EUROS: 2º PAGO 21-22 "JUDICIALIZADOS"</t>
        </r>
      </text>
    </comment>
    <comment ref="J17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8.912,50 E: 50% PENITENCIARIO 2022-23                     1.750 E: 50% JUDICIALIZADOS 2022-23</t>
        </r>
      </text>
    </comment>
    <comment ref="C58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POLIZA VOLUNTARIADO</t>
        </r>
      </text>
    </comment>
    <comment ref="G58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ALTA NUEVA VOLUNTARIA</t>
        </r>
      </text>
    </comment>
    <comment ref="H58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ALTA NUEVA VOLUNTARIA</t>
        </r>
      </text>
    </comment>
    <comment ref="L58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SEGURO EXC. SAN JUAN DEL PUERTO</t>
        </r>
      </text>
    </comment>
    <comment ref="G62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NOMINAS ABRIL Y MAYO</t>
        </r>
      </text>
    </comment>
    <comment ref="K62" authorId="0" shapeId="0" xr:uid="{00000000-0006-0000-0400-000010000000}">
      <text>
        <r>
          <rPr>
            <b/>
            <sz val="9"/>
            <color indexed="81"/>
            <rFont val="Tahoma"/>
            <charset val="1"/>
          </rPr>
          <t>INCLUYE FINIQUITO DE NAGORE</t>
        </r>
      </text>
    </comment>
    <comment ref="C63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INCLUYE UN PAGO DE 39,16 EUROS TRANSFERIDO DIRECTAMENTE POR AVANCE</t>
        </r>
      </text>
    </comment>
    <comment ref="E63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INCLUYE UN PAGO DE 40,45 EUROS TRANSFERIDOS DIRECTAMENTE POR AVANCE</t>
        </r>
      </text>
    </comment>
    <comment ref="F63" authorId="0" shapeId="0" xr:uid="{00000000-0006-0000-0400-000013000000}">
      <text>
        <r>
          <rPr>
            <b/>
            <sz val="9"/>
            <color indexed="81"/>
            <rFont val="Tahoma"/>
            <family val="2"/>
          </rPr>
          <t>INCLUYE 39,16 € PAGADOS DIRECTAMENTE POR AVANCE (ATRASOS JUNIO 2022)</t>
        </r>
      </text>
    </comment>
    <comment ref="I63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INCLUYE 12,84 EUROS: ATRASOS SEPTB-OCTB 2021</t>
        </r>
      </text>
    </comment>
    <comment ref="M63" authorId="0" shapeId="0" xr:uid="{00000000-0006-0000-0400-000015000000}">
      <text>
        <r>
          <rPr>
            <b/>
            <sz val="9"/>
            <color indexed="81"/>
            <rFont val="Tahoma"/>
            <charset val="1"/>
          </rPr>
          <t>58,95 ATRASOS ENERO-23
4.141,17 S.S. NOV</t>
        </r>
      </text>
    </comment>
    <comment ref="I65" authorId="0" shapeId="0" xr:uid="{00000000-0006-0000-0400-000016000000}">
      <text>
        <r>
          <rPr>
            <b/>
            <sz val="9"/>
            <color indexed="81"/>
            <rFont val="Tahoma"/>
            <family val="2"/>
          </rPr>
          <t>2 FTRAS (EJECUCION Y PRESENTACION IMPUESTO DE SOCIEDADES)</t>
        </r>
      </text>
    </comment>
    <comment ref="D72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DOS FTRAS:
273,23 EUROS Y
72,93 EUROS</t>
        </r>
      </text>
    </comment>
    <comment ref="C74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 xml:space="preserve">LA PRIMERA POLIZA SE ANULÓ Y DEVOLVIERON EL IMPORTE CARGADO, MENOS 7,46 EUROS POR LOS DIAS QUE ESTUVO EN ACTIVO 
LA POLIZA ACTUAL, SE PAGA MENSUALMENTE. EL CARGO DE ENERO ES DE 13,84 EUROS
</t>
        </r>
      </text>
    </comment>
    <comment ref="C76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399,30 EUROS DEL PRIMER TRIMESTRE 2023.
DESCUENTAN 30,65 EUROS DE UNA RECTIFICACION DE FTRA</t>
        </r>
      </text>
    </comment>
    <comment ref="F76" authorId="0" shapeId="0" xr:uid="{00000000-0006-0000-0400-00001A000000}">
      <text>
        <r>
          <rPr>
            <b/>
            <sz val="9"/>
            <color indexed="81"/>
            <rFont val="Tahoma"/>
            <family val="2"/>
          </rPr>
          <t>SEGUNDO TRIMESTRE</t>
        </r>
      </text>
    </comment>
    <comment ref="I76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 xml:space="preserve">TERCER TRIMESTRE
</t>
        </r>
      </text>
    </comment>
    <comment ref="L76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CUARTO TRIMESTRE</t>
        </r>
      </text>
    </comment>
    <comment ref="D77" authorId="0" shapeId="0" xr:uid="{00000000-0006-0000-0400-00001D000000}">
      <text>
        <r>
          <rPr>
            <b/>
            <sz val="9"/>
            <color indexed="81"/>
            <rFont val="Tahoma"/>
            <family val="2"/>
          </rPr>
          <t>CALENTADOR DE AGUA</t>
        </r>
      </text>
    </comment>
    <comment ref="H77" authorId="0" shapeId="0" xr:uid="{00000000-0006-0000-0400-00001E000000}">
      <text>
        <r>
          <rPr>
            <b/>
            <sz val="9"/>
            <color indexed="81"/>
            <rFont val="Tahoma"/>
            <family val="2"/>
          </rPr>
          <t>169,99 PROYECTOR Y 5,69 AMPLIACION 2 AÑOS GARANTIA</t>
        </r>
      </text>
    </comment>
    <comment ref="N77" authorId="0" shapeId="0" xr:uid="{00000000-0006-0000-0400-00001F000000}">
      <text>
        <r>
          <rPr>
            <b/>
            <sz val="9"/>
            <color indexed="81"/>
            <rFont val="Tahoma"/>
            <charset val="1"/>
          </rPr>
          <t xml:space="preserve">3 AGENDAS 2024: 32,24
VASOS DESECHABLES: 18,24
TOALLAS DESECHABLES: 20,99 
</t>
        </r>
      </text>
    </comment>
    <comment ref="E83" authorId="0" shapeId="0" xr:uid="{00000000-0006-0000-0400-000020000000}">
      <text>
        <r>
          <rPr>
            <b/>
            <sz val="9"/>
            <color indexed="81"/>
            <rFont val="Tahoma"/>
            <family val="2"/>
          </rPr>
          <t>120 EUROS: ATRASOS FEBRERO-22 A ENERO-23.</t>
        </r>
      </text>
    </comment>
    <comment ref="E84" authorId="0" shapeId="0" xr:uid="{00000000-0006-0000-0400-000021000000}">
      <text>
        <r>
          <rPr>
            <b/>
            <sz val="9"/>
            <color indexed="81"/>
            <rFont val="Tahoma"/>
            <family val="2"/>
          </rPr>
          <t>CARTEL DIA DE LA MUJER</t>
        </r>
      </text>
    </comment>
    <comment ref="I84" authorId="0" shapeId="0" xr:uid="{00000000-0006-0000-0400-000022000000}">
      <text>
        <r>
          <rPr>
            <b/>
            <sz val="9"/>
            <color indexed="81"/>
            <rFont val="Tahoma"/>
            <family val="2"/>
          </rPr>
          <t>RECARGA BUS Y VARIOS OFICINA</t>
        </r>
      </text>
    </comment>
    <comment ref="H86" authorId="0" shapeId="0" xr:uid="{00000000-0006-0000-0400-000023000000}">
      <text>
        <r>
          <rPr>
            <b/>
            <sz val="9"/>
            <color indexed="81"/>
            <rFont val="Tahoma"/>
            <family val="2"/>
          </rPr>
          <t>6,45 TALLER COLLAGE Y 46,07 TALLER COCINA</t>
        </r>
      </text>
    </comment>
    <comment ref="J86" authorId="0" shapeId="0" xr:uid="{00000000-0006-0000-0400-000024000000}">
      <text>
        <r>
          <rPr>
            <b/>
            <sz val="9"/>
            <color indexed="81"/>
            <rFont val="Tahoma"/>
            <family val="2"/>
          </rPr>
          <t>TALLER PINTURA OLGA</t>
        </r>
      </text>
    </comment>
    <comment ref="L91" authorId="0" shapeId="0" xr:uid="{00000000-0006-0000-0400-000025000000}">
      <text>
        <r>
          <rPr>
            <b/>
            <sz val="9"/>
            <color indexed="81"/>
            <rFont val="Tahoma"/>
            <family val="2"/>
          </rPr>
          <t>150 FOLLETOS COLOR</t>
        </r>
      </text>
    </comment>
    <comment ref="J98" authorId="0" shapeId="0" xr:uid="{00000000-0006-0000-0400-000026000000}">
      <text>
        <r>
          <rPr>
            <b/>
            <sz val="9"/>
            <color indexed="81"/>
            <rFont val="Tahoma"/>
            <charset val="1"/>
          </rPr>
          <t>FTRA JULIO</t>
        </r>
      </text>
    </comment>
    <comment ref="K98" authorId="0" shapeId="0" xr:uid="{00000000-0006-0000-0400-000027000000}">
      <text>
        <r>
          <rPr>
            <b/>
            <sz val="9"/>
            <color indexed="81"/>
            <rFont val="Tahoma"/>
            <charset val="1"/>
          </rPr>
          <t>FTRAS AGOSTO Y SEPTBRE</t>
        </r>
      </text>
    </comment>
  </commentList>
</comments>
</file>

<file path=xl/sharedStrings.xml><?xml version="1.0" encoding="utf-8"?>
<sst xmlns="http://schemas.openxmlformats.org/spreadsheetml/2006/main" count="164" uniqueCount="118">
  <si>
    <t>CUOTA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</si>
  <si>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</si>
  <si>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</si>
  <si>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</si>
  <si>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</si>
  <si>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</si>
  <si>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</si>
  <si>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</si>
  <si>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</si>
  <si>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SEPBRE</t>
  </si>
  <si>
    <t>OCTBRE</t>
  </si>
  <si>
    <t>NOVBRE</t>
  </si>
  <si>
    <t>DICBRE</t>
  </si>
  <si>
    <t>TOTAL</t>
  </si>
  <si>
    <t>NUM</t>
  </si>
  <si>
    <t>CUOTAS SOCIOS REMESA</t>
  </si>
  <si>
    <t>FECHA</t>
  </si>
  <si>
    <t>DEVOLUCIONES</t>
  </si>
  <si>
    <t>TOTALES</t>
  </si>
  <si>
    <t xml:space="preserve"> TOTAL SOCIOS              TOTAL PAGOS POR REMESAS</t>
  </si>
  <si>
    <t>G A S T O S</t>
  </si>
  <si>
    <t>CUOTAS SOCIOS TRANSFERENCIAS</t>
  </si>
  <si>
    <t>SALDO ANTERIOR</t>
  </si>
  <si>
    <t>OTROS INGRESOS</t>
  </si>
  <si>
    <t>SALDO DISPONIBLE</t>
  </si>
  <si>
    <t xml:space="preserve">  T. SOCIOS                                    TOTAL  S. BENITO</t>
  </si>
  <si>
    <t>SUBVENCIONES</t>
  </si>
  <si>
    <t>GASTOS GENERALES</t>
  </si>
  <si>
    <t>T E S O R E R I A                             SALDO ANTERIOR</t>
  </si>
  <si>
    <t>CONSEJERIA DE SALUD: PROYECTO BRUJULA</t>
  </si>
  <si>
    <t>SAS-FEAFES</t>
  </si>
  <si>
    <t>CONSEJERIA DE IGUALDAD</t>
  </si>
  <si>
    <t>DONATIVO FUNDACION ANDRES VILLACIEROS</t>
  </si>
  <si>
    <t>AYTMTO  DE SEVILLA  (DOS PROYECTOS)</t>
  </si>
  <si>
    <t>TOTAL  SUBVENCIONES</t>
  </si>
  <si>
    <t>TOTAL OTROS INGRESOS</t>
  </si>
  <si>
    <t>OTROS   INGRESOS</t>
  </si>
  <si>
    <t xml:space="preserve">T O T A L    I N G R E S O S </t>
  </si>
  <si>
    <t xml:space="preserve">T O T A L   G A S T O S  </t>
  </si>
  <si>
    <t xml:space="preserve">T O T A L     S A L D O </t>
  </si>
  <si>
    <t>GASTOS BANCARIOS</t>
  </si>
  <si>
    <t>IRPF</t>
  </si>
  <si>
    <t>ANDALBROK, S.L. (Seguro Responsabilidad Civil)</t>
  </si>
  <si>
    <t>AVS PREVENCION  (Riesgos Laborales)</t>
  </si>
  <si>
    <t>FEAFES  (Cuota Anual)</t>
  </si>
  <si>
    <t>PLATAFORMA DE VOLUNTARIADO  (Cuota Anual)</t>
  </si>
  <si>
    <t xml:space="preserve">     NOMINAS</t>
  </si>
  <si>
    <t xml:space="preserve">    TESORERIA TERRITORIAL DE LA SDAD. SOCIAL</t>
  </si>
  <si>
    <t>NOSOLORED (Alojamiento  dominio Wed  anual)</t>
  </si>
  <si>
    <t xml:space="preserve">TIPSA, S.L.  </t>
  </si>
  <si>
    <t>A.C.G.E., S.L.</t>
  </si>
  <si>
    <t>YOIGO</t>
  </si>
  <si>
    <t>VODAFONE</t>
  </si>
  <si>
    <t>I.R.P.F.  AUTONOMICO (5 PROYECTOS)</t>
  </si>
  <si>
    <t>I.R.P.F.  ESTATAL</t>
  </si>
  <si>
    <t>DOBLE CERO  MATERIAL DE OFICINA</t>
  </si>
  <si>
    <t>PERE TARRES (Seguro voluntariado y Tiempo Libre)</t>
  </si>
  <si>
    <t>FEAFES  IRPF</t>
  </si>
  <si>
    <t>ENDESA</t>
  </si>
  <si>
    <t>EMASESA</t>
  </si>
  <si>
    <t>EJERCICIO DE 2023           PAGOS POR REMESAS</t>
  </si>
  <si>
    <t>EJERCICIO DE 2023               CUENTA  LA CAIXA</t>
  </si>
  <si>
    <t xml:space="preserve">EMVISESA </t>
  </si>
  <si>
    <t>EJERCICIO  2023              RESUMEN ANUAL</t>
  </si>
  <si>
    <t xml:space="preserve">       D.N.I.</t>
  </si>
  <si>
    <t>D.N.I.</t>
  </si>
  <si>
    <t>EJERCICIO DE 2023              TRANFERENCIAS</t>
  </si>
  <si>
    <t>CODG. P.</t>
  </si>
  <si>
    <t>SEGURCAIXA ADESLAS - SEGURO SEDE AMATE</t>
  </si>
  <si>
    <t xml:space="preserve">    LIQUIDACION  KMT 2º SEMESTRE-22 ANGEL LEAL</t>
  </si>
  <si>
    <t>AMAZON ( Agenda Elena)</t>
  </si>
  <si>
    <t>MATERIAL OFICINA (Inma)</t>
  </si>
  <si>
    <t>SALA CERO: 18 ENTRADAS TEATRO</t>
  </si>
  <si>
    <t>GEYSECO: INSCRIP.SIMPOSIO TLP (Angel, Leti y Ana)</t>
  </si>
  <si>
    <t>INTERCOMUNIDAD SEDE AMATE</t>
  </si>
  <si>
    <t>LIBRERÍA TAGORE: RECARGA BUS OLGA</t>
  </si>
  <si>
    <t>ZEA COMPUTER (Puesta a punto 3 PC + cargadores)</t>
  </si>
  <si>
    <t>FOTOCOPIAS Y ARCHIVADOR (Inma)</t>
  </si>
  <si>
    <t>TALLER COCINA (ALCAMPO)  Olga</t>
  </si>
  <si>
    <t xml:space="preserve">CERTIFICADO DIGITAL INMA </t>
  </si>
  <si>
    <t>ALQUI. FURGONETA CONOCE TU TIERRA-ENTERPRISE</t>
  </si>
  <si>
    <t>FTRA ALCAMPO-TALLER CONVIV. PRIMAVERA (Olga)</t>
  </si>
  <si>
    <t>FTRA COPIAROBEL S.L. (Copia y encuadernacion)</t>
  </si>
  <si>
    <t>ANULACION ALQUILER FURGONETA</t>
  </si>
  <si>
    <t>ALQUILER VEHICULO CONOCE TU TIERRA</t>
  </si>
  <si>
    <t>LIQUIDACION ANGEL CONOCE TU TIERRA (MARBELLA)</t>
  </si>
  <si>
    <t>TASA CERTIFICADO J.D. U.P.</t>
  </si>
  <si>
    <t>LIDL MINI-FRIGORIFICO</t>
  </si>
  <si>
    <t>FEAFES PARENTALIDAD POSITIVA</t>
  </si>
  <si>
    <t>AVOCO COMUNICACIÓN KIT DIGITAL (Sólo IVA)</t>
  </si>
  <si>
    <t>FONTANERO GRIFO LAVABO SEDE AMATE</t>
  </si>
  <si>
    <t>TRANSFE</t>
  </si>
  <si>
    <t>PRIMERA</t>
  </si>
  <si>
    <t>GRUPO CRIZA, S.L. (Agencia de limpieza)</t>
  </si>
  <si>
    <t>DESPLAZAMIENTOS ANGEL LEAL 1º SEMESTRE</t>
  </si>
  <si>
    <t>DESPLAZAMIENTOS LETICIA 1º SEMESTRE</t>
  </si>
  <si>
    <t>DESPLAZAMIENTOS EVA 1º SEMESTRE</t>
  </si>
  <si>
    <t>DESPLAZAMIENTOS OLGA 1º SEMESTRE</t>
  </si>
  <si>
    <t>CARRERA COLOR 2023- 4 INSCRIPCIONES</t>
  </si>
  <si>
    <t xml:space="preserve">SUSCRIPCION FILMIN POR 3 MESES            </t>
  </si>
  <si>
    <t>13.421.14</t>
  </si>
  <si>
    <t>HISPALIS AUTOCARES (San Juan del Puerto)</t>
  </si>
  <si>
    <t>DONATIVOS EXC. S.JUAN DEL PUERTO (20 personas)</t>
  </si>
  <si>
    <t>MANUEL PITEL: GESTOR LABORAL</t>
  </si>
  <si>
    <t>ENTRADA EXPOSICION VAN GOGH (Olga)</t>
  </si>
  <si>
    <t>DESPLAZAMIENTOS ELENA 1º Y 2º SEMESTRE</t>
  </si>
  <si>
    <t>CANCELACION PRESTAMO SOCIA</t>
  </si>
  <si>
    <t>INGRESOS SOCIOS</t>
  </si>
  <si>
    <t xml:space="preserve">DONATIVO </t>
  </si>
  <si>
    <t>PRESTAMO SOCIO</t>
  </si>
  <si>
    <t>DONATIVO</t>
  </si>
  <si>
    <t>TRANSFERENCIA RECIBIDA</t>
  </si>
  <si>
    <t>DEVOL. ENTRADA USUARIO</t>
  </si>
  <si>
    <t>PAGO ENTRADA EXPOS. VAN GOGH USUARIO</t>
  </si>
  <si>
    <t>PAGO     "           "           "        "             USUARIO</t>
  </si>
  <si>
    <t xml:space="preserve">DEVUELVO CUOTA JUNIO </t>
  </si>
  <si>
    <t xml:space="preserve">DEVOLUC. TRANSF. </t>
  </si>
  <si>
    <t>DEVOLUC.TRANSF.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</si>
</sst>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  <numFmt numFmtId="166" formatCode="#,##0.00\ _€"/>
    <numFmt numFmtId="167" formatCode="#,##0_ ;[Red]\-#,##0\ "/>
    <numFmt numFmtId="168" formatCode="#,##0.00_ ;[Red]\-#,##0.00\ "/>
    <numFmt numFmtId="169" formatCode="#,##0.00_ ;\-#,##0.00\ "/>
  </numFmts>
  <fonts count="34" x14ac:knownFonts="1">
    <font>
      <sz val="10"/>
      <name val="MS Sans Serif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0"/>
      <color rgb="FFFF0000"/>
      <name val="Arial"/>
      <family val="2"/>
    </font>
    <font>
      <sz val="10"/>
      <name val="MS Sans Serif"/>
    </font>
    <font>
      <b/>
      <sz val="12"/>
      <color theme="1"/>
      <name val="Arial Black"/>
      <family val="2"/>
    </font>
    <font>
      <b/>
      <sz val="12"/>
      <color rgb="FFFF0000"/>
      <name val="Arial Black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 Black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MS Sans Serif"/>
    </font>
    <font>
      <b/>
      <sz val="12"/>
      <color rgb="FFFF0000"/>
      <name val="Calibri"/>
      <family val="2"/>
      <scheme val="minor"/>
    </font>
    <font>
      <sz val="12"/>
      <name val="Arial"/>
      <family val="2"/>
    </font>
    <font>
      <sz val="12"/>
      <color rgb="FF202124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MS Sans Serif"/>
    </font>
    <font>
      <b/>
      <sz val="9"/>
      <color indexed="81"/>
      <name val="Tahoma"/>
      <charset val="1"/>
    </font>
    <font>
      <b/>
      <sz val="9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FF00"/>
        <bgColor rgb="FF000000"/>
      </patternFill>
    </fill>
  </fills>
  <borders count="5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2" borderId="0"/>
    <xf numFmtId="0" fontId="13" fillId="2" borderId="0"/>
    <xf numFmtId="0" fontId="15" fillId="2" borderId="0"/>
  </cellStyleXfs>
  <cellXfs count="432">
    <xf numFmtId="0" fontId="0" fillId="0" borderId="0" xfId="0"/>
    <xf numFmtId="165" fontId="2" fillId="0" borderId="0" xfId="0" applyNumberFormat="1" applyFont="1"/>
    <xf numFmtId="49" fontId="2" fillId="0" borderId="3" xfId="1" applyNumberFormat="1" applyFill="1" applyBorder="1" applyAlignment="1" applyProtection="1">
      <alignment horizontal="left" vertical="center" indent="1"/>
    </xf>
    <xf numFmtId="0" fontId="0" fillId="0" borderId="0" xfId="0" applyProtection="1"/>
    <xf numFmtId="165" fontId="2" fillId="0" borderId="3" xfId="0" applyNumberFormat="1" applyFont="1" applyBorder="1" applyProtection="1"/>
    <xf numFmtId="49" fontId="2" fillId="0" borderId="3" xfId="0" applyNumberFormat="1" applyFont="1" applyBorder="1" applyAlignment="1" applyProtection="1">
      <alignment horizontal="left" vertical="center" indent="1"/>
    </xf>
    <xf numFmtId="165" fontId="2" fillId="0" borderId="5" xfId="0" applyNumberFormat="1" applyFont="1" applyBorder="1" applyAlignment="1" applyProtection="1">
      <alignment horizontal="right" vertical="center"/>
    </xf>
    <xf numFmtId="49" fontId="2" fillId="0" borderId="5" xfId="0" applyNumberFormat="1" applyFont="1" applyBorder="1" applyAlignment="1" applyProtection="1">
      <alignment horizontal="left" vertical="center" indent="1"/>
    </xf>
    <xf numFmtId="1" fontId="0" fillId="6" borderId="3" xfId="0" applyNumberFormat="1" applyFill="1" applyBorder="1" applyAlignment="1" applyProtection="1">
      <alignment horizontal="right" vertical="center" indent="1"/>
    </xf>
    <xf numFmtId="165" fontId="2" fillId="0" borderId="6" xfId="0" applyNumberFormat="1" applyFont="1" applyBorder="1" applyProtection="1"/>
    <xf numFmtId="165" fontId="2" fillId="0" borderId="5" xfId="0" applyNumberFormat="1" applyFont="1" applyBorder="1" applyProtection="1"/>
    <xf numFmtId="49" fontId="2" fillId="2" borderId="0" xfId="1" applyNumberFormat="1" applyFont="1" applyFill="1" applyBorder="1" applyAlignment="1">
      <alignment horizontal="left" vertical="center" indent="1"/>
    </xf>
    <xf numFmtId="166" fontId="2" fillId="0" borderId="3" xfId="0" applyNumberFormat="1" applyFont="1" applyBorder="1" applyAlignment="1" applyProtection="1">
      <alignment horizontal="right" vertical="justify"/>
    </xf>
    <xf numFmtId="166" fontId="4" fillId="3" borderId="1" xfId="0" applyNumberFormat="1" applyFont="1" applyFill="1" applyBorder="1" applyAlignment="1" applyProtection="1">
      <alignment horizontal="right" vertical="justify"/>
    </xf>
    <xf numFmtId="165" fontId="4" fillId="0" borderId="3" xfId="0" applyNumberFormat="1" applyFont="1" applyFill="1" applyBorder="1" applyProtection="1"/>
    <xf numFmtId="49" fontId="2" fillId="2" borderId="3" xfId="1" applyNumberFormat="1" applyFont="1" applyFill="1" applyBorder="1" applyAlignment="1" applyProtection="1">
      <alignment horizontal="left" vertical="center" indent="1"/>
    </xf>
    <xf numFmtId="165" fontId="2" fillId="0" borderId="3" xfId="1" applyNumberFormat="1" applyFill="1" applyBorder="1" applyAlignment="1" applyProtection="1">
      <alignment horizontal="right" vertical="center"/>
    </xf>
    <xf numFmtId="165" fontId="2" fillId="0" borderId="6" xfId="0" applyNumberFormat="1" applyFont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/>
    </xf>
    <xf numFmtId="165" fontId="1" fillId="3" borderId="1" xfId="0" applyNumberFormat="1" applyFont="1" applyFill="1" applyBorder="1" applyAlignment="1" applyProtection="1">
      <alignment horizontal="center" vertical="center"/>
    </xf>
    <xf numFmtId="165" fontId="4" fillId="6" borderId="3" xfId="0" applyNumberFormat="1" applyFont="1" applyFill="1" applyBorder="1" applyProtection="1"/>
    <xf numFmtId="14" fontId="2" fillId="4" borderId="1" xfId="1" applyNumberForma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165" fontId="2" fillId="6" borderId="3" xfId="1" applyNumberFormat="1" applyFill="1" applyBorder="1" applyAlignment="1" applyProtection="1">
      <alignment horizontal="right" vertical="center"/>
    </xf>
    <xf numFmtId="166" fontId="4" fillId="6" borderId="3" xfId="0" applyNumberFormat="1" applyFont="1" applyFill="1" applyBorder="1" applyAlignment="1" applyProtection="1">
      <alignment horizontal="right" vertical="justify"/>
    </xf>
    <xf numFmtId="0" fontId="1" fillId="3" borderId="1" xfId="0" applyFont="1" applyFill="1" applyBorder="1" applyAlignment="1" applyProtection="1">
      <alignment horizontal="center" vertical="center"/>
    </xf>
    <xf numFmtId="165" fontId="2" fillId="0" borderId="0" xfId="0" applyNumberFormat="1" applyFont="1" applyProtection="1"/>
    <xf numFmtId="165" fontId="4" fillId="6" borderId="6" xfId="0" applyNumberFormat="1" applyFont="1" applyFill="1" applyBorder="1" applyProtection="1"/>
    <xf numFmtId="166" fontId="4" fillId="6" borderId="2" xfId="0" applyNumberFormat="1" applyFont="1" applyFill="1" applyBorder="1" applyAlignment="1" applyProtection="1">
      <alignment horizontal="right" vertical="justify"/>
    </xf>
    <xf numFmtId="14" fontId="2" fillId="4" borderId="9" xfId="1" applyNumberFormat="1" applyFill="1" applyBorder="1" applyAlignment="1" applyProtection="1">
      <alignment horizontal="center" vertical="center"/>
    </xf>
    <xf numFmtId="14" fontId="2" fillId="4" borderId="26" xfId="1" applyNumberFormat="1" applyFill="1" applyBorder="1" applyAlignment="1" applyProtection="1">
      <alignment horizontal="center" vertical="center"/>
    </xf>
    <xf numFmtId="14" fontId="2" fillId="4" borderId="25" xfId="1" applyNumberFormat="1" applyFill="1" applyBorder="1" applyAlignment="1" applyProtection="1">
      <alignment horizontal="center" vertical="center"/>
    </xf>
    <xf numFmtId="49" fontId="4" fillId="4" borderId="10" xfId="1" applyNumberFormat="1" applyFont="1" applyFill="1" applyBorder="1" applyAlignment="1" applyProtection="1">
      <alignment horizontal="left" vertical="center" indent="1"/>
    </xf>
    <xf numFmtId="166" fontId="2" fillId="0" borderId="3" xfId="0" applyNumberFormat="1" applyFont="1" applyFill="1" applyBorder="1" applyAlignment="1" applyProtection="1">
      <alignment horizontal="right" vertical="justify"/>
    </xf>
    <xf numFmtId="166" fontId="2" fillId="0" borderId="3" xfId="0" applyNumberFormat="1" applyFont="1" applyFill="1" applyBorder="1" applyAlignment="1" applyProtection="1">
      <alignment horizontal="right" vertical="justify"/>
      <protection locked="0"/>
    </xf>
    <xf numFmtId="0" fontId="1" fillId="6" borderId="1" xfId="0" applyFont="1" applyFill="1" applyBorder="1" applyAlignment="1" applyProtection="1">
      <alignment horizontal="right" vertical="center" indent="3"/>
    </xf>
    <xf numFmtId="166" fontId="10" fillId="6" borderId="1" xfId="0" applyNumberFormat="1" applyFont="1" applyFill="1" applyBorder="1" applyAlignment="1" applyProtection="1">
      <alignment horizontal="right" vertical="justify"/>
    </xf>
    <xf numFmtId="0" fontId="1" fillId="6" borderId="1" xfId="0" applyFont="1" applyFill="1" applyBorder="1" applyAlignment="1" applyProtection="1">
      <alignment horizontal="center" vertical="center"/>
    </xf>
    <xf numFmtId="49" fontId="2" fillId="2" borderId="0" xfId="1" applyNumberFormat="1" applyFont="1" applyFill="1" applyBorder="1" applyAlignment="1" applyProtection="1">
      <alignment horizontal="left" vertical="center" indent="1"/>
    </xf>
    <xf numFmtId="49" fontId="2" fillId="0" borderId="3" xfId="0" applyNumberFormat="1" applyFont="1" applyFill="1" applyBorder="1" applyAlignment="1" applyProtection="1">
      <alignment horizontal="left" vertical="center" indent="1"/>
    </xf>
    <xf numFmtId="14" fontId="2" fillId="4" borderId="32" xfId="1" applyNumberFormat="1" applyFill="1" applyBorder="1" applyAlignment="1" applyProtection="1">
      <alignment horizontal="center" vertical="center"/>
    </xf>
    <xf numFmtId="49" fontId="10" fillId="4" borderId="1" xfId="1" applyNumberFormat="1" applyFont="1" applyFill="1" applyBorder="1" applyAlignment="1" applyProtection="1">
      <alignment horizontal="left" vertical="center" indent="1"/>
    </xf>
    <xf numFmtId="49" fontId="2" fillId="0" borderId="3" xfId="1" applyNumberFormat="1" applyFont="1" applyFill="1" applyBorder="1" applyAlignment="1" applyProtection="1">
      <alignment horizontal="left" vertical="center" indent="1"/>
    </xf>
    <xf numFmtId="165" fontId="4" fillId="6" borderId="5" xfId="0" applyNumberFormat="1" applyFont="1" applyFill="1" applyBorder="1" applyProtection="1"/>
    <xf numFmtId="0" fontId="0" fillId="7" borderId="38" xfId="0" applyFill="1" applyBorder="1" applyProtection="1"/>
    <xf numFmtId="49" fontId="9" fillId="7" borderId="38" xfId="0" applyNumberFormat="1" applyFont="1" applyFill="1" applyBorder="1" applyAlignment="1" applyProtection="1">
      <alignment horizontal="right" vertical="center" indent="2"/>
    </xf>
    <xf numFmtId="166" fontId="9" fillId="7" borderId="38" xfId="0" applyNumberFormat="1" applyFont="1" applyFill="1" applyBorder="1" applyAlignment="1" applyProtection="1">
      <alignment horizontal="right" vertical="justify"/>
    </xf>
    <xf numFmtId="49" fontId="2" fillId="2" borderId="5" xfId="1" applyNumberFormat="1" applyFill="1" applyBorder="1" applyAlignment="1" applyProtection="1">
      <alignment horizontal="left" vertical="center" indent="1"/>
    </xf>
    <xf numFmtId="0" fontId="0" fillId="2" borderId="0" xfId="3" applyFont="1"/>
    <xf numFmtId="165" fontId="2" fillId="2" borderId="0" xfId="3" applyNumberFormat="1" applyFont="1"/>
    <xf numFmtId="14" fontId="0" fillId="2" borderId="0" xfId="3" applyNumberFormat="1" applyFont="1"/>
    <xf numFmtId="165" fontId="4" fillId="2" borderId="0" xfId="3" applyNumberFormat="1" applyFont="1" applyFill="1" applyBorder="1"/>
    <xf numFmtId="165" fontId="2" fillId="2" borderId="0" xfId="3" applyNumberFormat="1" applyFont="1" applyBorder="1" applyAlignment="1">
      <alignment horizontal="right" vertical="center"/>
    </xf>
    <xf numFmtId="165" fontId="2" fillId="2" borderId="0" xfId="3" applyNumberFormat="1" applyFont="1" applyBorder="1"/>
    <xf numFmtId="14" fontId="0" fillId="2" borderId="0" xfId="3" applyNumberFormat="1" applyFont="1" applyFill="1" applyBorder="1"/>
    <xf numFmtId="165" fontId="4" fillId="2" borderId="0" xfId="3" applyNumberFormat="1" applyFont="1" applyFill="1" applyBorder="1" applyProtection="1"/>
    <xf numFmtId="165" fontId="2" fillId="2" borderId="0" xfId="3" applyNumberFormat="1" applyFont="1" applyBorder="1" applyAlignment="1" applyProtection="1">
      <alignment horizontal="right" vertical="center"/>
    </xf>
    <xf numFmtId="165" fontId="2" fillId="2" borderId="0" xfId="3" applyNumberFormat="1" applyFont="1" applyBorder="1" applyProtection="1"/>
    <xf numFmtId="39" fontId="7" fillId="2" borderId="39" xfId="3" applyNumberFormat="1" applyFont="1" applyBorder="1" applyAlignment="1" applyProtection="1">
      <alignment horizontal="right" vertical="justify"/>
      <protection locked="0"/>
    </xf>
    <xf numFmtId="49" fontId="2" fillId="2" borderId="39" xfId="3" applyNumberFormat="1" applyFont="1" applyBorder="1" applyAlignment="1" applyProtection="1">
      <alignment horizontal="left" vertical="center" indent="1"/>
      <protection locked="0"/>
    </xf>
    <xf numFmtId="166" fontId="4" fillId="5" borderId="30" xfId="3" applyNumberFormat="1" applyFont="1" applyFill="1" applyBorder="1" applyAlignment="1" applyProtection="1">
      <alignment horizontal="right" vertical="justify"/>
    </xf>
    <xf numFmtId="39" fontId="7" fillId="2" borderId="6" xfId="3" applyNumberFormat="1" applyFont="1" applyBorder="1" applyAlignment="1" applyProtection="1">
      <alignment horizontal="right" vertical="justify"/>
      <protection locked="0"/>
    </xf>
    <xf numFmtId="49" fontId="2" fillId="2" borderId="6" xfId="3" applyNumberFormat="1" applyFont="1" applyBorder="1" applyAlignment="1" applyProtection="1">
      <alignment horizontal="left" vertical="center" indent="1"/>
      <protection locked="0"/>
    </xf>
    <xf numFmtId="14" fontId="2" fillId="5" borderId="31" xfId="1" applyNumberFormat="1" applyFill="1" applyBorder="1" applyAlignment="1" applyProtection="1">
      <alignment horizontal="center" vertical="center"/>
      <protection locked="0"/>
    </xf>
    <xf numFmtId="166" fontId="4" fillId="5" borderId="20" xfId="3" applyNumberFormat="1" applyFont="1" applyFill="1" applyBorder="1" applyAlignment="1" applyProtection="1">
      <alignment horizontal="right" vertical="justify"/>
    </xf>
    <xf numFmtId="39" fontId="7" fillId="2" borderId="3" xfId="3" applyNumberFormat="1" applyFont="1" applyBorder="1" applyAlignment="1" applyProtection="1">
      <alignment horizontal="right" vertical="justify"/>
      <protection locked="0"/>
    </xf>
    <xf numFmtId="49" fontId="2" fillId="2" borderId="3" xfId="3" applyNumberFormat="1" applyFont="1" applyBorder="1" applyAlignment="1" applyProtection="1">
      <alignment horizontal="left" vertical="center" indent="1"/>
      <protection locked="0"/>
    </xf>
    <xf numFmtId="14" fontId="19" fillId="5" borderId="26" xfId="1" applyNumberFormat="1" applyFont="1" applyFill="1" applyBorder="1" applyAlignment="1" applyProtection="1">
      <alignment horizontal="center" vertical="center"/>
    </xf>
    <xf numFmtId="49" fontId="2" fillId="2" borderId="3" xfId="1" applyNumberFormat="1" applyFill="1" applyBorder="1" applyAlignment="1">
      <alignment horizontal="left" vertical="center" indent="1"/>
    </xf>
    <xf numFmtId="49" fontId="2" fillId="2" borderId="0" xfId="1" applyNumberFormat="1" applyFill="1" applyBorder="1" applyAlignment="1">
      <alignment horizontal="left" vertical="center" indent="1"/>
    </xf>
    <xf numFmtId="49" fontId="2" fillId="2" borderId="3" xfId="1" applyNumberFormat="1" applyFill="1" applyBorder="1" applyAlignment="1" applyProtection="1">
      <alignment horizontal="left" vertical="center" indent="1"/>
      <protection locked="0"/>
    </xf>
    <xf numFmtId="0" fontId="0" fillId="2" borderId="0" xfId="3" applyFont="1" applyBorder="1"/>
    <xf numFmtId="39" fontId="7" fillId="2" borderId="3" xfId="3" applyNumberFormat="1" applyFont="1" applyBorder="1" applyAlignment="1" applyProtection="1">
      <alignment horizontal="right" vertical="justify"/>
    </xf>
    <xf numFmtId="165" fontId="1" fillId="5" borderId="1" xfId="3" applyNumberFormat="1" applyFont="1" applyFill="1" applyBorder="1" applyAlignment="1" applyProtection="1">
      <alignment horizontal="center" vertical="center"/>
    </xf>
    <xf numFmtId="165" fontId="1" fillId="5" borderId="11" xfId="3" applyNumberFormat="1" applyFont="1" applyFill="1" applyBorder="1" applyAlignment="1" applyProtection="1">
      <alignment horizontal="center" vertical="center"/>
    </xf>
    <xf numFmtId="0" fontId="18" fillId="5" borderId="1" xfId="3" applyFont="1" applyFill="1" applyBorder="1" applyAlignment="1" applyProtection="1">
      <alignment horizontal="center" vertical="center"/>
    </xf>
    <xf numFmtId="49" fontId="1" fillId="5" borderId="1" xfId="3" applyNumberFormat="1" applyFont="1" applyFill="1" applyBorder="1" applyAlignment="1" applyProtection="1">
      <alignment horizontal="center" vertical="center"/>
    </xf>
    <xf numFmtId="166" fontId="2" fillId="2" borderId="3" xfId="3" applyNumberFormat="1" applyFont="1" applyBorder="1" applyAlignment="1" applyProtection="1">
      <alignment horizontal="right" vertical="justify"/>
      <protection locked="0"/>
    </xf>
    <xf numFmtId="164" fontId="2" fillId="2" borderId="5" xfId="3" applyNumberFormat="1" applyFont="1" applyBorder="1" applyAlignment="1" applyProtection="1">
      <alignment horizontal="right" vertical="justify"/>
      <protection locked="0"/>
    </xf>
    <xf numFmtId="166" fontId="4" fillId="2" borderId="0" xfId="3" applyNumberFormat="1" applyFont="1" applyFill="1" applyBorder="1" applyAlignment="1" applyProtection="1">
      <alignment horizontal="right" vertical="justify"/>
    </xf>
    <xf numFmtId="165" fontId="2" fillId="2" borderId="3" xfId="3" applyNumberFormat="1" applyFont="1" applyBorder="1" applyAlignment="1" applyProtection="1">
      <alignment horizontal="right" vertical="justify"/>
      <protection locked="0"/>
    </xf>
    <xf numFmtId="166" fontId="2" fillId="2" borderId="5" xfId="3" applyNumberFormat="1" applyFont="1" applyBorder="1" applyAlignment="1" applyProtection="1">
      <alignment horizontal="right" vertical="justify"/>
      <protection locked="0"/>
    </xf>
    <xf numFmtId="166" fontId="2" fillId="2" borderId="5" xfId="3" applyNumberFormat="1" applyFont="1" applyBorder="1" applyAlignment="1" applyProtection="1">
      <alignment horizontal="right" vertical="justify"/>
    </xf>
    <xf numFmtId="14" fontId="2" fillId="2" borderId="2" xfId="1" applyNumberFormat="1" applyFill="1" applyBorder="1" applyAlignment="1" applyProtection="1">
      <alignment horizontal="center" vertical="center"/>
    </xf>
    <xf numFmtId="0" fontId="0" fillId="2" borderId="0" xfId="3" applyFont="1" applyFill="1"/>
    <xf numFmtId="165" fontId="1" fillId="3" borderId="18" xfId="3" applyNumberFormat="1" applyFont="1" applyFill="1" applyBorder="1" applyAlignment="1" applyProtection="1">
      <alignment horizontal="center" vertical="center"/>
    </xf>
    <xf numFmtId="49" fontId="6" fillId="2" borderId="23" xfId="1" applyNumberFormat="1" applyFont="1" applyFill="1" applyBorder="1" applyAlignment="1" applyProtection="1">
      <alignment horizontal="left" vertical="center" indent="1"/>
    </xf>
    <xf numFmtId="40" fontId="4" fillId="2" borderId="6" xfId="3" applyNumberFormat="1" applyFont="1" applyBorder="1" applyAlignment="1" applyProtection="1">
      <alignment horizontal="right" vertical="justify"/>
    </xf>
    <xf numFmtId="49" fontId="4" fillId="2" borderId="14" xfId="1" applyNumberFormat="1" applyFont="1" applyFill="1" applyBorder="1" applyAlignment="1" applyProtection="1">
      <alignment horizontal="left" vertical="center" indent="1"/>
    </xf>
    <xf numFmtId="40" fontId="4" fillId="2" borderId="3" xfId="3" applyNumberFormat="1" applyFont="1" applyBorder="1" applyAlignment="1" applyProtection="1">
      <alignment horizontal="right" vertical="justify"/>
    </xf>
    <xf numFmtId="40" fontId="4" fillId="4" borderId="20" xfId="3" applyNumberFormat="1" applyFont="1" applyFill="1" applyBorder="1" applyAlignment="1" applyProtection="1">
      <alignment horizontal="right" vertical="justify"/>
    </xf>
    <xf numFmtId="49" fontId="6" fillId="2" borderId="14" xfId="1" applyNumberFormat="1" applyFont="1" applyFill="1" applyBorder="1" applyAlignment="1" applyProtection="1">
      <alignment horizontal="left" vertical="center" indent="1"/>
    </xf>
    <xf numFmtId="14" fontId="2" fillId="2" borderId="4" xfId="1" applyNumberFormat="1" applyFill="1" applyBorder="1" applyAlignment="1" applyProtection="1">
      <alignment horizontal="center" vertical="center"/>
    </xf>
    <xf numFmtId="40" fontId="4" fillId="2" borderId="5" xfId="3" applyNumberFormat="1" applyFont="1" applyBorder="1" applyAlignment="1" applyProtection="1">
      <alignment horizontal="right" vertical="justify"/>
    </xf>
    <xf numFmtId="49" fontId="6" fillId="2" borderId="17" xfId="1" applyNumberFormat="1" applyFont="1" applyFill="1" applyBorder="1" applyAlignment="1" applyProtection="1">
      <alignment horizontal="left" vertical="center" indent="1"/>
    </xf>
    <xf numFmtId="14" fontId="2" fillId="2" borderId="5" xfId="1" applyNumberFormat="1" applyFill="1" applyBorder="1" applyAlignment="1" applyProtection="1">
      <alignment horizontal="center" vertical="center"/>
    </xf>
    <xf numFmtId="49" fontId="9" fillId="2" borderId="14" xfId="1" applyNumberFormat="1" applyFont="1" applyFill="1" applyBorder="1" applyAlignment="1" applyProtection="1">
      <alignment horizontal="left" vertical="center" indent="1"/>
    </xf>
    <xf numFmtId="14" fontId="2" fillId="2" borderId="3" xfId="1" applyNumberFormat="1" applyFill="1" applyBorder="1" applyAlignment="1" applyProtection="1">
      <alignment horizontal="center" vertical="center"/>
    </xf>
    <xf numFmtId="168" fontId="4" fillId="4" borderId="1" xfId="3" applyNumberFormat="1" applyFont="1" applyFill="1" applyBorder="1" applyAlignment="1" applyProtection="1">
      <alignment horizontal="right" vertical="justify"/>
    </xf>
    <xf numFmtId="40" fontId="4" fillId="4" borderId="24" xfId="3" applyNumberFormat="1" applyFont="1" applyFill="1" applyBorder="1" applyAlignment="1" applyProtection="1">
      <alignment horizontal="right" vertical="justify"/>
    </xf>
    <xf numFmtId="40" fontId="4" fillId="2" borderId="6" xfId="3" applyNumberFormat="1" applyFont="1" applyBorder="1" applyAlignment="1" applyProtection="1">
      <alignment horizontal="right" vertical="center"/>
    </xf>
    <xf numFmtId="49" fontId="4" fillId="2" borderId="14" xfId="1" applyNumberFormat="1" applyFont="1" applyFill="1" applyBorder="1" applyAlignment="1" applyProtection="1">
      <alignment horizontal="right" vertical="center" indent="3"/>
    </xf>
    <xf numFmtId="40" fontId="9" fillId="4" borderId="20" xfId="3" applyNumberFormat="1" applyFont="1" applyFill="1" applyBorder="1" applyAlignment="1" applyProtection="1">
      <alignment horizontal="right" vertical="justify"/>
    </xf>
    <xf numFmtId="40" fontId="9" fillId="2" borderId="3" xfId="3" applyNumberFormat="1" applyFont="1" applyBorder="1" applyAlignment="1" applyProtection="1">
      <alignment horizontal="right" vertical="justify"/>
    </xf>
    <xf numFmtId="168" fontId="4" fillId="4" borderId="20" xfId="3" applyNumberFormat="1" applyFont="1" applyFill="1" applyBorder="1" applyAlignment="1" applyProtection="1">
      <alignment horizontal="right" vertical="justify"/>
    </xf>
    <xf numFmtId="168" fontId="4" fillId="2" borderId="3" xfId="3" applyNumberFormat="1" applyFont="1" applyBorder="1" applyAlignment="1" applyProtection="1">
      <alignment horizontal="right" vertical="justify"/>
    </xf>
    <xf numFmtId="8" fontId="4" fillId="4" borderId="20" xfId="3" applyNumberFormat="1" applyFont="1" applyFill="1" applyBorder="1" applyProtection="1"/>
    <xf numFmtId="8" fontId="2" fillId="2" borderId="3" xfId="3" applyNumberFormat="1" applyFont="1" applyBorder="1" applyProtection="1"/>
    <xf numFmtId="49" fontId="10" fillId="2" borderId="14" xfId="1" applyNumberFormat="1" applyFont="1" applyFill="1" applyBorder="1" applyAlignment="1" applyProtection="1">
      <alignment horizontal="left" vertical="center" indent="1"/>
    </xf>
    <xf numFmtId="40" fontId="3" fillId="4" borderId="20" xfId="3" applyNumberFormat="1" applyFont="1" applyFill="1" applyBorder="1" applyAlignment="1" applyProtection="1">
      <alignment horizontal="right" vertical="justify"/>
    </xf>
    <xf numFmtId="40" fontId="3" fillId="2" borderId="3" xfId="3" applyNumberFormat="1" applyFont="1" applyBorder="1" applyAlignment="1" applyProtection="1">
      <alignment horizontal="right" vertical="justify"/>
    </xf>
    <xf numFmtId="49" fontId="12" fillId="2" borderId="12" xfId="1" applyNumberFormat="1" applyFont="1" applyFill="1" applyBorder="1" applyAlignment="1" applyProtection="1">
      <alignment horizontal="left" vertical="center" indent="1"/>
    </xf>
    <xf numFmtId="8" fontId="4" fillId="4" borderId="33" xfId="3" applyNumberFormat="1" applyFont="1" applyFill="1" applyBorder="1" applyProtection="1"/>
    <xf numFmtId="8" fontId="2" fillId="2" borderId="5" xfId="3" applyNumberFormat="1" applyFont="1" applyBorder="1" applyProtection="1"/>
    <xf numFmtId="40" fontId="4" fillId="4" borderId="1" xfId="3" applyNumberFormat="1" applyFont="1" applyFill="1" applyBorder="1" applyAlignment="1" applyProtection="1">
      <alignment horizontal="right" vertical="justify"/>
    </xf>
    <xf numFmtId="8" fontId="4" fillId="2" borderId="35" xfId="3" applyNumberFormat="1" applyFont="1" applyFill="1" applyBorder="1" applyProtection="1"/>
    <xf numFmtId="8" fontId="2" fillId="2" borderId="37" xfId="3" applyNumberFormat="1" applyFont="1" applyFill="1" applyBorder="1" applyProtection="1"/>
    <xf numFmtId="8" fontId="2" fillId="2" borderId="36" xfId="3" applyNumberFormat="1" applyFont="1" applyFill="1" applyBorder="1" applyProtection="1"/>
    <xf numFmtId="49" fontId="2" fillId="2" borderId="35" xfId="1" applyNumberFormat="1" applyFill="1" applyBorder="1" applyAlignment="1" applyProtection="1">
      <alignment horizontal="left" vertical="center" indent="1"/>
    </xf>
    <xf numFmtId="14" fontId="2" fillId="2" borderId="22" xfId="1" applyNumberFormat="1" applyFill="1" applyBorder="1" applyAlignment="1" applyProtection="1">
      <alignment horizontal="center" vertical="center"/>
    </xf>
    <xf numFmtId="0" fontId="1" fillId="3" borderId="18" xfId="3" applyFont="1" applyFill="1" applyBorder="1" applyAlignment="1" applyProtection="1">
      <alignment horizontal="left" vertical="center" indent="1"/>
    </xf>
    <xf numFmtId="0" fontId="1" fillId="3" borderId="1" xfId="3" applyFont="1" applyFill="1" applyBorder="1" applyAlignment="1" applyProtection="1">
      <alignment horizontal="center" vertical="center"/>
    </xf>
    <xf numFmtId="39" fontId="7" fillId="2" borderId="13" xfId="3" applyNumberFormat="1" applyFont="1" applyBorder="1" applyAlignment="1" applyProtection="1">
      <alignment horizontal="right" vertical="justify"/>
      <protection locked="0"/>
    </xf>
    <xf numFmtId="39" fontId="7" fillId="2" borderId="12" xfId="3" applyNumberFormat="1" applyFont="1" applyBorder="1" applyAlignment="1" applyProtection="1">
      <alignment horizontal="right" vertical="justify"/>
      <protection locked="0"/>
    </xf>
    <xf numFmtId="39" fontId="7" fillId="2" borderId="5" xfId="3" applyNumberFormat="1" applyFont="1" applyBorder="1" applyAlignment="1" applyProtection="1">
      <alignment horizontal="right" vertical="justify"/>
      <protection locked="0"/>
    </xf>
    <xf numFmtId="4" fontId="23" fillId="0" borderId="3" xfId="3" applyNumberFormat="1" applyFont="1" applyFill="1" applyBorder="1" applyAlignment="1" applyProtection="1">
      <alignment horizontal="right" vertical="justify"/>
    </xf>
    <xf numFmtId="14" fontId="2" fillId="0" borderId="16" xfId="1" applyNumberFormat="1" applyFill="1" applyBorder="1" applyAlignment="1" applyProtection="1">
      <alignment horizontal="center" vertical="center"/>
    </xf>
    <xf numFmtId="49" fontId="21" fillId="0" borderId="16" xfId="1" applyNumberFormat="1" applyFont="1" applyFill="1" applyBorder="1" applyAlignment="1" applyProtection="1">
      <alignment horizontal="left" vertical="center" indent="1"/>
    </xf>
    <xf numFmtId="4" fontId="20" fillId="0" borderId="16" xfId="3" applyNumberFormat="1" applyFont="1" applyFill="1" applyBorder="1" applyAlignment="1" applyProtection="1">
      <alignment horizontal="right" vertical="justify"/>
    </xf>
    <xf numFmtId="14" fontId="2" fillId="0" borderId="0" xfId="1" applyNumberFormat="1" applyFill="1" applyBorder="1" applyAlignment="1" applyProtection="1">
      <alignment horizontal="center" vertical="center"/>
    </xf>
    <xf numFmtId="49" fontId="21" fillId="0" borderId="0" xfId="1" applyNumberFormat="1" applyFont="1" applyFill="1" applyBorder="1" applyAlignment="1" applyProtection="1">
      <alignment horizontal="left" vertical="center" indent="1"/>
    </xf>
    <xf numFmtId="4" fontId="20" fillId="0" borderId="0" xfId="3" applyNumberFormat="1" applyFont="1" applyFill="1" applyBorder="1" applyAlignment="1" applyProtection="1">
      <alignment horizontal="right" vertical="justify"/>
    </xf>
    <xf numFmtId="49" fontId="2" fillId="2" borderId="39" xfId="1" applyNumberFormat="1" applyFill="1" applyBorder="1" applyAlignment="1" applyProtection="1">
      <alignment horizontal="left" vertical="center" indent="1"/>
      <protection locked="0"/>
    </xf>
    <xf numFmtId="166" fontId="2" fillId="2" borderId="39" xfId="3" applyNumberFormat="1" applyFont="1" applyBorder="1" applyAlignment="1" applyProtection="1">
      <alignment horizontal="right" vertical="justify"/>
      <protection locked="0"/>
    </xf>
    <xf numFmtId="49" fontId="20" fillId="0" borderId="3" xfId="1" applyNumberFormat="1" applyFont="1" applyFill="1" applyBorder="1" applyAlignment="1" applyProtection="1">
      <alignment horizontal="left" vertical="center" indent="1"/>
      <protection locked="0"/>
    </xf>
    <xf numFmtId="4" fontId="20" fillId="0" borderId="3" xfId="3" applyNumberFormat="1" applyFont="1" applyFill="1" applyBorder="1" applyAlignment="1" applyProtection="1">
      <alignment horizontal="right" vertical="justify"/>
    </xf>
    <xf numFmtId="49" fontId="14" fillId="0" borderId="3" xfId="3" applyNumberFormat="1" applyFont="1" applyFill="1" applyBorder="1" applyAlignment="1" applyProtection="1">
      <alignment horizontal="left" vertical="center" indent="1"/>
      <protection locked="0"/>
    </xf>
    <xf numFmtId="4" fontId="18" fillId="0" borderId="3" xfId="3" applyNumberFormat="1" applyFont="1" applyFill="1" applyBorder="1" applyAlignment="1" applyProtection="1">
      <alignment horizontal="right" vertical="justify"/>
    </xf>
    <xf numFmtId="166" fontId="4" fillId="2" borderId="39" xfId="3" applyNumberFormat="1" applyFont="1" applyFill="1" applyBorder="1" applyAlignment="1" applyProtection="1">
      <alignment horizontal="right" vertical="justify"/>
    </xf>
    <xf numFmtId="14" fontId="2" fillId="0" borderId="3" xfId="1" applyNumberFormat="1" applyFill="1" applyBorder="1" applyAlignment="1" applyProtection="1">
      <alignment horizontal="center" vertical="center"/>
      <protection locked="0"/>
    </xf>
    <xf numFmtId="14" fontId="2" fillId="2" borderId="39" xfId="1" applyNumberFormat="1" applyFill="1" applyBorder="1" applyAlignment="1" applyProtection="1">
      <alignment horizontal="center" vertical="center"/>
      <protection locked="0"/>
    </xf>
    <xf numFmtId="165" fontId="1" fillId="0" borderId="17" xfId="3" applyNumberFormat="1" applyFont="1" applyFill="1" applyBorder="1" applyAlignment="1" applyProtection="1">
      <alignment horizontal="center" vertical="center"/>
    </xf>
    <xf numFmtId="0" fontId="0" fillId="0" borderId="0" xfId="3" applyFont="1" applyFill="1"/>
    <xf numFmtId="14" fontId="0" fillId="2" borderId="0" xfId="3" applyNumberFormat="1" applyFont="1" applyFill="1" applyBorder="1" applyProtection="1"/>
    <xf numFmtId="49" fontId="1" fillId="0" borderId="44" xfId="3" applyNumberFormat="1" applyFont="1" applyFill="1" applyBorder="1" applyAlignment="1" applyProtection="1">
      <alignment horizontal="center" vertical="center"/>
    </xf>
    <xf numFmtId="165" fontId="1" fillId="0" borderId="49" xfId="3" applyNumberFormat="1" applyFont="1" applyFill="1" applyBorder="1" applyAlignment="1" applyProtection="1">
      <alignment horizontal="center" vertical="center"/>
    </xf>
    <xf numFmtId="165" fontId="2" fillId="2" borderId="39" xfId="3" applyNumberFormat="1" applyFont="1" applyBorder="1" applyAlignment="1" applyProtection="1">
      <alignment horizontal="right" vertical="justify"/>
      <protection locked="0"/>
    </xf>
    <xf numFmtId="49" fontId="2" fillId="2" borderId="5" xfId="1" applyNumberFormat="1" applyFill="1" applyBorder="1" applyAlignment="1" applyProtection="1">
      <alignment horizontal="left" vertical="center" indent="1"/>
      <protection locked="0"/>
    </xf>
    <xf numFmtId="14" fontId="2" fillId="5" borderId="34" xfId="1" applyNumberFormat="1" applyFill="1" applyBorder="1" applyAlignment="1" applyProtection="1">
      <alignment horizontal="center" vertical="center"/>
      <protection locked="0"/>
    </xf>
    <xf numFmtId="49" fontId="14" fillId="5" borderId="8" xfId="3" applyNumberFormat="1" applyFont="1" applyFill="1" applyBorder="1" applyAlignment="1" applyProtection="1">
      <alignment horizontal="left" vertical="center" indent="1"/>
      <protection locked="0"/>
    </xf>
    <xf numFmtId="14" fontId="0" fillId="0" borderId="9" xfId="3" applyNumberFormat="1" applyFont="1" applyFill="1" applyBorder="1" applyProtection="1"/>
    <xf numFmtId="0" fontId="22" fillId="0" borderId="41" xfId="3" applyFont="1" applyFill="1" applyBorder="1" applyAlignment="1" applyProtection="1">
      <alignment horizontal="left" vertical="center"/>
    </xf>
    <xf numFmtId="165" fontId="1" fillId="0" borderId="41" xfId="3" applyNumberFormat="1" applyFont="1" applyFill="1" applyBorder="1" applyAlignment="1" applyProtection="1">
      <alignment horizontal="center" vertical="center"/>
    </xf>
    <xf numFmtId="165" fontId="1" fillId="0" borderId="28" xfId="3" applyNumberFormat="1" applyFont="1" applyFill="1" applyBorder="1" applyAlignment="1" applyProtection="1">
      <alignment horizontal="center" vertical="center"/>
    </xf>
    <xf numFmtId="49" fontId="1" fillId="0" borderId="40" xfId="3" applyNumberFormat="1" applyFont="1" applyFill="1" applyBorder="1" applyAlignment="1" applyProtection="1">
      <alignment horizontal="center" vertical="center"/>
    </xf>
    <xf numFmtId="49" fontId="1" fillId="8" borderId="44" xfId="3" applyNumberFormat="1" applyFont="1" applyFill="1" applyBorder="1" applyAlignment="1" applyProtection="1">
      <alignment horizontal="center" vertical="center"/>
    </xf>
    <xf numFmtId="14" fontId="2" fillId="9" borderId="46" xfId="1" applyNumberFormat="1" applyFill="1" applyBorder="1" applyAlignment="1" applyProtection="1">
      <alignment horizontal="center" vertical="center"/>
    </xf>
    <xf numFmtId="14" fontId="19" fillId="8" borderId="32" xfId="1" applyNumberFormat="1" applyFont="1" applyFill="1" applyBorder="1" applyAlignment="1" applyProtection="1">
      <alignment horizontal="center" vertical="center"/>
    </xf>
    <xf numFmtId="14" fontId="2" fillId="8" borderId="26" xfId="1" applyNumberFormat="1" applyFill="1" applyBorder="1" applyAlignment="1" applyProtection="1">
      <alignment horizontal="center" vertical="center"/>
      <protection locked="0"/>
    </xf>
    <xf numFmtId="14" fontId="2" fillId="9" borderId="32" xfId="1" applyNumberFormat="1" applyFill="1" applyBorder="1" applyAlignment="1" applyProtection="1">
      <alignment horizontal="center" vertical="center"/>
      <protection locked="0"/>
    </xf>
    <xf numFmtId="14" fontId="2" fillId="9" borderId="31" xfId="1" applyNumberFormat="1" applyFill="1" applyBorder="1" applyAlignment="1" applyProtection="1">
      <alignment horizontal="center" vertical="center"/>
      <protection locked="0"/>
    </xf>
    <xf numFmtId="14" fontId="2" fillId="9" borderId="50" xfId="1" applyNumberFormat="1" applyFill="1" applyBorder="1" applyAlignment="1" applyProtection="1">
      <alignment horizontal="center" vertical="center"/>
      <protection locked="0"/>
    </xf>
    <xf numFmtId="165" fontId="1" fillId="8" borderId="49" xfId="3" applyNumberFormat="1" applyFont="1" applyFill="1" applyBorder="1" applyAlignment="1" applyProtection="1">
      <alignment horizontal="center" vertical="center"/>
    </xf>
    <xf numFmtId="165" fontId="4" fillId="9" borderId="45" xfId="3" applyNumberFormat="1" applyFont="1" applyFill="1" applyBorder="1" applyProtection="1"/>
    <xf numFmtId="166" fontId="4" fillId="8" borderId="33" xfId="3" applyNumberFormat="1" applyFont="1" applyFill="1" applyBorder="1" applyAlignment="1" applyProtection="1">
      <alignment horizontal="right" vertical="justify"/>
    </xf>
    <xf numFmtId="166" fontId="4" fillId="8" borderId="20" xfId="3" applyNumberFormat="1" applyFont="1" applyFill="1" applyBorder="1" applyAlignment="1" applyProtection="1">
      <alignment horizontal="right" vertical="justify"/>
    </xf>
    <xf numFmtId="166" fontId="4" fillId="9" borderId="52" xfId="3" applyNumberFormat="1" applyFont="1" applyFill="1" applyBorder="1" applyAlignment="1" applyProtection="1">
      <alignment horizontal="right" vertical="justify"/>
    </xf>
    <xf numFmtId="4" fontId="20" fillId="8" borderId="20" xfId="3" applyNumberFormat="1" applyFont="1" applyFill="1" applyBorder="1" applyAlignment="1" applyProtection="1">
      <alignment horizontal="right" vertical="justify"/>
    </xf>
    <xf numFmtId="166" fontId="4" fillId="9" borderId="29" xfId="3" applyNumberFormat="1" applyFont="1" applyFill="1" applyBorder="1" applyAlignment="1" applyProtection="1">
      <alignment horizontal="right" vertical="justify"/>
    </xf>
    <xf numFmtId="14" fontId="2" fillId="9" borderId="31" xfId="1" applyNumberFormat="1" applyFill="1" applyBorder="1" applyAlignment="1" applyProtection="1">
      <alignment horizontal="center" vertical="center"/>
    </xf>
    <xf numFmtId="49" fontId="11" fillId="2" borderId="6" xfId="1" applyNumberFormat="1" applyFont="1" applyFill="1" applyBorder="1" applyAlignment="1" applyProtection="1">
      <alignment horizontal="left" vertical="center" indent="1"/>
    </xf>
    <xf numFmtId="165" fontId="2" fillId="2" borderId="6" xfId="3" applyNumberFormat="1" applyFont="1" applyFill="1" applyBorder="1" applyProtection="1"/>
    <xf numFmtId="166" fontId="4" fillId="9" borderId="30" xfId="3" applyNumberFormat="1" applyFont="1" applyFill="1" applyBorder="1" applyAlignment="1" applyProtection="1">
      <alignment horizontal="right" vertical="justify"/>
    </xf>
    <xf numFmtId="14" fontId="2" fillId="8" borderId="26" xfId="1" applyNumberFormat="1" applyFill="1" applyBorder="1" applyAlignment="1" applyProtection="1">
      <alignment horizontal="center" vertical="center"/>
    </xf>
    <xf numFmtId="166" fontId="2" fillId="0" borderId="3" xfId="3" applyNumberFormat="1" applyFont="1" applyFill="1" applyBorder="1" applyAlignment="1" applyProtection="1">
      <alignment horizontal="right" vertical="justify"/>
    </xf>
    <xf numFmtId="166" fontId="2" fillId="0" borderId="3" xfId="3" applyNumberFormat="1" applyFont="1" applyFill="1" applyBorder="1" applyAlignment="1" applyProtection="1">
      <alignment horizontal="right" vertical="justify"/>
      <protection locked="0"/>
    </xf>
    <xf numFmtId="49" fontId="10" fillId="0" borderId="3" xfId="1" applyNumberFormat="1" applyFont="1" applyFill="1" applyBorder="1" applyAlignment="1" applyProtection="1">
      <alignment horizontal="center" vertical="center"/>
      <protection locked="0"/>
    </xf>
    <xf numFmtId="166" fontId="2" fillId="8" borderId="20" xfId="3" applyNumberFormat="1" applyFont="1" applyFill="1" applyBorder="1" applyAlignment="1" applyProtection="1">
      <alignment horizontal="right" vertical="justify"/>
      <protection locked="0"/>
    </xf>
    <xf numFmtId="0" fontId="22" fillId="8" borderId="21" xfId="3" applyFont="1" applyFill="1" applyBorder="1" applyAlignment="1" applyProtection="1">
      <alignment horizontal="center" vertical="center"/>
    </xf>
    <xf numFmtId="165" fontId="1" fillId="8" borderId="17" xfId="3" applyNumberFormat="1" applyFont="1" applyFill="1" applyBorder="1" applyAlignment="1" applyProtection="1">
      <alignment horizontal="center" vertical="center"/>
    </xf>
    <xf numFmtId="14" fontId="2" fillId="9" borderId="47" xfId="1" applyNumberFormat="1" applyFill="1" applyBorder="1" applyAlignment="1" applyProtection="1">
      <alignment horizontal="center" vertical="center"/>
    </xf>
    <xf numFmtId="14" fontId="2" fillId="9" borderId="0" xfId="1" applyNumberFormat="1" applyFill="1" applyBorder="1" applyAlignment="1" applyProtection="1">
      <alignment horizontal="center" vertical="center"/>
    </xf>
    <xf numFmtId="0" fontId="1" fillId="0" borderId="21" xfId="3" applyFont="1" applyFill="1" applyBorder="1" applyAlignment="1" applyProtection="1">
      <alignment horizontal="right" vertical="center" indent="1"/>
    </xf>
    <xf numFmtId="49" fontId="2" fillId="2" borderId="13" xfId="1" applyNumberFormat="1" applyFill="1" applyBorder="1" applyAlignment="1" applyProtection="1">
      <alignment horizontal="left" vertical="center" indent="1"/>
      <protection locked="0"/>
    </xf>
    <xf numFmtId="166" fontId="4" fillId="8" borderId="51" xfId="3" applyNumberFormat="1" applyFont="1" applyFill="1" applyBorder="1" applyAlignment="1" applyProtection="1">
      <alignment horizontal="right" vertical="justify"/>
    </xf>
    <xf numFmtId="14" fontId="10" fillId="0" borderId="0" xfId="3" applyNumberFormat="1" applyFont="1" applyFill="1" applyBorder="1" applyProtection="1"/>
    <xf numFmtId="49" fontId="17" fillId="0" borderId="0" xfId="3" applyNumberFormat="1" applyFont="1" applyFill="1" applyBorder="1" applyAlignment="1" applyProtection="1">
      <alignment horizontal="center" vertical="center"/>
    </xf>
    <xf numFmtId="4" fontId="18" fillId="0" borderId="0" xfId="3" applyNumberFormat="1" applyFont="1" applyFill="1" applyBorder="1" applyAlignment="1" applyProtection="1">
      <alignment horizontal="right" vertical="justify"/>
    </xf>
    <xf numFmtId="14" fontId="2" fillId="2" borderId="0" xfId="1" applyNumberFormat="1" applyFill="1" applyBorder="1" applyAlignment="1" applyProtection="1">
      <alignment horizontal="center" vertical="center"/>
      <protection locked="0"/>
    </xf>
    <xf numFmtId="49" fontId="2" fillId="2" borderId="0" xfId="3" applyNumberFormat="1" applyFont="1" applyBorder="1" applyAlignment="1" applyProtection="1">
      <alignment horizontal="left" vertical="center" indent="1"/>
      <protection locked="0"/>
    </xf>
    <xf numFmtId="39" fontId="7" fillId="2" borderId="0" xfId="3" applyNumberFormat="1" applyFont="1" applyBorder="1" applyAlignment="1" applyProtection="1">
      <alignment horizontal="right" vertical="justify"/>
      <protection locked="0"/>
    </xf>
    <xf numFmtId="14" fontId="0" fillId="2" borderId="0" xfId="3" applyNumberFormat="1" applyFont="1" applyBorder="1"/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5" borderId="15" xfId="3" applyNumberFormat="1" applyFont="1" applyFill="1" applyBorder="1" applyAlignment="1" applyProtection="1">
      <alignment horizontal="right" vertical="center"/>
    </xf>
    <xf numFmtId="4" fontId="20" fillId="0" borderId="54" xfId="3" applyNumberFormat="1" applyFont="1" applyFill="1" applyBorder="1" applyAlignment="1" applyProtection="1">
      <alignment horizontal="right" vertical="center"/>
    </xf>
    <xf numFmtId="4" fontId="20" fillId="0" borderId="55" xfId="3" applyNumberFormat="1" applyFont="1" applyFill="1" applyBorder="1" applyAlignment="1" applyProtection="1">
      <alignment horizontal="right" vertical="center"/>
    </xf>
    <xf numFmtId="0" fontId="16" fillId="0" borderId="53" xfId="3" applyFont="1" applyFill="1" applyBorder="1" applyAlignment="1" applyProtection="1">
      <alignment horizontal="center" vertical="center"/>
    </xf>
    <xf numFmtId="169" fontId="4" fillId="5" borderId="20" xfId="3" applyNumberFormat="1" applyFont="1" applyFill="1" applyBorder="1" applyAlignment="1" applyProtection="1">
      <alignment horizontal="right" vertical="justify"/>
    </xf>
    <xf numFmtId="165" fontId="2" fillId="0" borderId="3" xfId="0" applyNumberFormat="1" applyFont="1" applyFill="1" applyBorder="1" applyAlignment="1" applyProtection="1">
      <alignment horizontal="right" vertical="center"/>
    </xf>
    <xf numFmtId="164" fontId="14" fillId="2" borderId="5" xfId="3" applyNumberFormat="1" applyFont="1" applyBorder="1" applyAlignment="1" applyProtection="1">
      <alignment horizontal="right" vertical="justify"/>
      <protection locked="0"/>
    </xf>
    <xf numFmtId="49" fontId="14" fillId="2" borderId="3" xfId="1" applyNumberFormat="1" applyFont="1" applyFill="1" applyBorder="1" applyAlignment="1" applyProtection="1">
      <alignment horizontal="left" vertical="center" indent="1"/>
      <protection locked="0"/>
    </xf>
    <xf numFmtId="39" fontId="14" fillId="2" borderId="3" xfId="3" applyNumberFormat="1" applyFont="1" applyBorder="1" applyAlignment="1" applyProtection="1">
      <alignment horizontal="right" vertical="justify"/>
      <protection locked="0"/>
    </xf>
    <xf numFmtId="49" fontId="2" fillId="0" borderId="5" xfId="1" applyNumberFormat="1" applyFill="1" applyBorder="1" applyAlignment="1" applyProtection="1">
      <alignment horizontal="left" vertical="center" indent="1"/>
    </xf>
    <xf numFmtId="49" fontId="25" fillId="2" borderId="5" xfId="1" applyNumberFormat="1" applyFont="1" applyFill="1" applyBorder="1" applyAlignment="1" applyProtection="1">
      <alignment horizontal="left" vertical="center" indent="1"/>
      <protection locked="0"/>
    </xf>
    <xf numFmtId="166" fontId="2" fillId="0" borderId="5" xfId="0" applyNumberFormat="1" applyFont="1" applyFill="1" applyBorder="1" applyAlignment="1" applyProtection="1">
      <alignment horizontal="right" vertical="justify"/>
    </xf>
    <xf numFmtId="166" fontId="2" fillId="0" borderId="5" xfId="0" applyNumberFormat="1" applyFont="1" applyFill="1" applyBorder="1" applyAlignment="1" applyProtection="1">
      <alignment horizontal="right" vertical="justify"/>
      <protection locked="0"/>
    </xf>
    <xf numFmtId="49" fontId="6" fillId="0" borderId="3" xfId="1" applyNumberFormat="1" applyFont="1" applyFill="1" applyBorder="1" applyAlignment="1" applyProtection="1">
      <alignment horizontal="left" vertical="center" indent="1"/>
    </xf>
    <xf numFmtId="166" fontId="6" fillId="0" borderId="3" xfId="0" applyNumberFormat="1" applyFont="1" applyBorder="1" applyAlignment="1" applyProtection="1">
      <alignment horizontal="right" vertical="justify"/>
    </xf>
    <xf numFmtId="164" fontId="7" fillId="2" borderId="5" xfId="3" applyNumberFormat="1" applyFont="1" applyBorder="1" applyAlignment="1" applyProtection="1">
      <alignment horizontal="right" vertical="justify"/>
      <protection locked="0"/>
    </xf>
    <xf numFmtId="166" fontId="14" fillId="0" borderId="3" xfId="0" applyNumberFormat="1" applyFont="1" applyFill="1" applyBorder="1" applyAlignment="1" applyProtection="1">
      <alignment horizontal="right" vertical="justify"/>
    </xf>
    <xf numFmtId="166" fontId="2" fillId="0" borderId="2" xfId="0" applyNumberFormat="1" applyFont="1" applyFill="1" applyBorder="1" applyAlignment="1" applyProtection="1">
      <alignment horizontal="right" vertical="justify"/>
    </xf>
    <xf numFmtId="166" fontId="14" fillId="0" borderId="5" xfId="0" applyNumberFormat="1" applyFont="1" applyFill="1" applyBorder="1" applyAlignment="1" applyProtection="1">
      <alignment horizontal="right" vertical="justify"/>
    </xf>
    <xf numFmtId="165" fontId="2" fillId="0" borderId="5" xfId="0" applyNumberFormat="1" applyFont="1" applyFill="1" applyBorder="1" applyAlignment="1" applyProtection="1">
      <alignment horizontal="right" vertical="center"/>
    </xf>
    <xf numFmtId="165" fontId="2" fillId="0" borderId="5" xfId="0" applyNumberFormat="1" applyFont="1" applyFill="1" applyBorder="1" applyProtection="1"/>
    <xf numFmtId="165" fontId="2" fillId="0" borderId="6" xfId="0" applyNumberFormat="1" applyFont="1" applyFill="1" applyBorder="1" applyAlignment="1" applyProtection="1">
      <alignment horizontal="right" vertical="center"/>
    </xf>
    <xf numFmtId="165" fontId="14" fillId="0" borderId="6" xfId="0" applyNumberFormat="1" applyFont="1" applyFill="1" applyBorder="1" applyAlignment="1" applyProtection="1">
      <alignment horizontal="right" vertical="center"/>
    </xf>
    <xf numFmtId="0" fontId="1" fillId="3" borderId="34" xfId="0" applyFont="1" applyFill="1" applyBorder="1" applyAlignment="1" applyProtection="1">
      <alignment horizontal="center" vertical="center"/>
    </xf>
    <xf numFmtId="166" fontId="4" fillId="6" borderId="6" xfId="0" applyNumberFormat="1" applyFont="1" applyFill="1" applyBorder="1" applyAlignment="1" applyProtection="1">
      <alignment horizontal="right" vertical="justify"/>
    </xf>
    <xf numFmtId="166" fontId="4" fillId="6" borderId="5" xfId="0" applyNumberFormat="1" applyFont="1" applyFill="1" applyBorder="1" applyAlignment="1" applyProtection="1">
      <alignment horizontal="right" vertical="justify"/>
    </xf>
    <xf numFmtId="166" fontId="2" fillId="0" borderId="6" xfId="0" applyNumberFormat="1" applyFont="1" applyFill="1" applyBorder="1" applyAlignment="1" applyProtection="1">
      <alignment horizontal="right" vertical="justify"/>
    </xf>
    <xf numFmtId="166" fontId="4" fillId="0" borderId="12" xfId="0" applyNumberFormat="1" applyFont="1" applyFill="1" applyBorder="1" applyAlignment="1" applyProtection="1">
      <alignment horizontal="right" vertical="justify"/>
    </xf>
    <xf numFmtId="0" fontId="1" fillId="3" borderId="9" xfId="0" applyFont="1" applyFill="1" applyBorder="1" applyAlignment="1" applyProtection="1">
      <alignment horizontal="center" vertical="center"/>
    </xf>
    <xf numFmtId="0" fontId="0" fillId="7" borderId="57" xfId="0" applyFill="1" applyBorder="1" applyProtection="1"/>
    <xf numFmtId="1" fontId="26" fillId="2" borderId="0" xfId="0" applyNumberFormat="1" applyFont="1" applyFill="1" applyBorder="1" applyAlignment="1" applyProtection="1">
      <alignment horizontal="right" vertical="center" indent="1"/>
    </xf>
    <xf numFmtId="0" fontId="27" fillId="0" borderId="3" xfId="0" applyFont="1" applyFill="1" applyBorder="1"/>
    <xf numFmtId="1" fontId="26" fillId="2" borderId="3" xfId="0" applyNumberFormat="1" applyFont="1" applyFill="1" applyBorder="1" applyAlignment="1" applyProtection="1">
      <alignment horizontal="right" vertical="center" indent="1"/>
    </xf>
    <xf numFmtId="0" fontId="26" fillId="2" borderId="0" xfId="0" applyFont="1" applyFill="1" applyBorder="1" applyAlignment="1" applyProtection="1">
      <alignment horizontal="right" vertical="center" indent="1"/>
    </xf>
    <xf numFmtId="1" fontId="26" fillId="0" borderId="5" xfId="0" applyNumberFormat="1" applyFont="1" applyFill="1" applyBorder="1" applyAlignment="1" applyProtection="1">
      <alignment horizontal="right" vertical="center"/>
    </xf>
    <xf numFmtId="1" fontId="26" fillId="0" borderId="0" xfId="0" applyNumberFormat="1" applyFont="1" applyFill="1" applyBorder="1" applyAlignment="1" applyProtection="1">
      <alignment horizontal="right" vertical="center"/>
    </xf>
    <xf numFmtId="0" fontId="27" fillId="0" borderId="3" xfId="0" applyFont="1" applyFill="1" applyBorder="1" applyAlignment="1">
      <alignment horizontal="right"/>
    </xf>
    <xf numFmtId="1" fontId="26" fillId="2" borderId="0" xfId="0" applyNumberFormat="1" applyFont="1" applyFill="1" applyBorder="1" applyAlignment="1" applyProtection="1">
      <alignment horizontal="right" vertical="center"/>
    </xf>
    <xf numFmtId="0" fontId="27" fillId="2" borderId="3" xfId="0" applyFont="1" applyFill="1" applyBorder="1" applyAlignment="1">
      <alignment horizontal="right"/>
    </xf>
    <xf numFmtId="0" fontId="27" fillId="2" borderId="5" xfId="0" applyFont="1" applyFill="1" applyBorder="1" applyAlignment="1">
      <alignment horizontal="right"/>
    </xf>
    <xf numFmtId="1" fontId="26" fillId="2" borderId="5" xfId="0" applyNumberFormat="1" applyFont="1" applyFill="1" applyBorder="1" applyAlignment="1" applyProtection="1">
      <alignment horizontal="right" vertical="center"/>
    </xf>
    <xf numFmtId="1" fontId="26" fillId="2" borderId="3" xfId="0" applyNumberFormat="1" applyFont="1" applyFill="1" applyBorder="1" applyAlignment="1" applyProtection="1">
      <alignment horizontal="right" vertical="center"/>
    </xf>
    <xf numFmtId="1" fontId="26" fillId="0" borderId="3" xfId="0" applyNumberFormat="1" applyFont="1" applyFill="1" applyBorder="1" applyAlignment="1" applyProtection="1">
      <alignment horizontal="right" vertical="center"/>
    </xf>
    <xf numFmtId="49" fontId="1" fillId="11" borderId="42" xfId="3" applyNumberFormat="1" applyFont="1" applyFill="1" applyBorder="1" applyAlignment="1" applyProtection="1">
      <alignment horizontal="center" vertical="center"/>
    </xf>
    <xf numFmtId="0" fontId="1" fillId="11" borderId="43" xfId="3" applyFont="1" applyFill="1" applyBorder="1" applyAlignment="1" applyProtection="1">
      <alignment horizontal="right" vertical="center" indent="5"/>
    </xf>
    <xf numFmtId="4" fontId="1" fillId="11" borderId="43" xfId="3" applyNumberFormat="1" applyFont="1" applyFill="1" applyBorder="1" applyAlignment="1" applyProtection="1">
      <alignment horizontal="right" vertical="justify"/>
    </xf>
    <xf numFmtId="4" fontId="1" fillId="11" borderId="48" xfId="3" applyNumberFormat="1" applyFont="1" applyFill="1" applyBorder="1" applyAlignment="1" applyProtection="1">
      <alignment horizontal="right" vertical="justify"/>
    </xf>
    <xf numFmtId="14" fontId="2" fillId="11" borderId="32" xfId="1" applyNumberFormat="1" applyFill="1" applyBorder="1" applyAlignment="1" applyProtection="1">
      <alignment horizontal="center" vertical="center"/>
    </xf>
    <xf numFmtId="49" fontId="20" fillId="11" borderId="5" xfId="1" applyNumberFormat="1" applyFont="1" applyFill="1" applyBorder="1" applyAlignment="1" applyProtection="1">
      <alignment horizontal="left" vertical="center" indent="1"/>
    </xf>
    <xf numFmtId="166" fontId="6" fillId="11" borderId="5" xfId="3" applyNumberFormat="1" applyFont="1" applyFill="1" applyBorder="1" applyAlignment="1" applyProtection="1">
      <alignment horizontal="right" vertical="justify"/>
    </xf>
    <xf numFmtId="166" fontId="4" fillId="11" borderId="33" xfId="3" applyNumberFormat="1" applyFont="1" applyFill="1" applyBorder="1" applyAlignment="1" applyProtection="1">
      <alignment horizontal="right" vertical="justify"/>
    </xf>
    <xf numFmtId="14" fontId="2" fillId="11" borderId="31" xfId="1" applyNumberFormat="1" applyFill="1" applyBorder="1" applyAlignment="1" applyProtection="1">
      <alignment horizontal="center" vertical="center"/>
    </xf>
    <xf numFmtId="49" fontId="20" fillId="11" borderId="6" xfId="1" applyNumberFormat="1" applyFont="1" applyFill="1" applyBorder="1" applyAlignment="1" applyProtection="1">
      <alignment horizontal="left" vertical="center" indent="1"/>
    </xf>
    <xf numFmtId="166" fontId="6" fillId="11" borderId="6" xfId="3" applyNumberFormat="1" applyFont="1" applyFill="1" applyBorder="1" applyAlignment="1" applyProtection="1">
      <alignment horizontal="right" vertical="justify"/>
    </xf>
    <xf numFmtId="166" fontId="4" fillId="11" borderId="30" xfId="3" applyNumberFormat="1" applyFont="1" applyFill="1" applyBorder="1" applyAlignment="1" applyProtection="1">
      <alignment horizontal="right" vertical="justify"/>
    </xf>
    <xf numFmtId="14" fontId="2" fillId="11" borderId="26" xfId="1" applyNumberFormat="1" applyFill="1" applyBorder="1" applyAlignment="1" applyProtection="1">
      <alignment horizontal="center" vertical="center"/>
      <protection locked="0"/>
    </xf>
    <xf numFmtId="49" fontId="20" fillId="11" borderId="13" xfId="1" applyNumberFormat="1" applyFont="1" applyFill="1" applyBorder="1" applyAlignment="1" applyProtection="1">
      <alignment horizontal="left" vertical="center" indent="1"/>
      <protection locked="0"/>
    </xf>
    <xf numFmtId="4" fontId="20" fillId="11" borderId="3" xfId="3" applyNumberFormat="1" applyFont="1" applyFill="1" applyBorder="1" applyAlignment="1" applyProtection="1">
      <alignment horizontal="right" vertical="justify"/>
    </xf>
    <xf numFmtId="4" fontId="20" fillId="11" borderId="51" xfId="3" applyNumberFormat="1" applyFont="1" applyFill="1" applyBorder="1" applyAlignment="1" applyProtection="1">
      <alignment horizontal="right" vertical="justify"/>
    </xf>
    <xf numFmtId="49" fontId="20" fillId="11" borderId="3" xfId="1" applyNumberFormat="1" applyFont="1" applyFill="1" applyBorder="1" applyAlignment="1" applyProtection="1">
      <alignment horizontal="left" vertical="center" indent="1"/>
      <protection locked="0"/>
    </xf>
    <xf numFmtId="4" fontId="20" fillId="11" borderId="20" xfId="3" applyNumberFormat="1" applyFont="1" applyFill="1" applyBorder="1" applyAlignment="1" applyProtection="1">
      <alignment horizontal="right" vertical="justify"/>
    </xf>
    <xf numFmtId="49" fontId="20" fillId="12" borderId="3" xfId="1" applyNumberFormat="1" applyFont="1" applyFill="1" applyBorder="1" applyAlignment="1" applyProtection="1">
      <alignment horizontal="center" vertical="center"/>
    </xf>
    <xf numFmtId="49" fontId="20" fillId="12" borderId="3" xfId="1" applyNumberFormat="1" applyFont="1" applyFill="1" applyBorder="1" applyAlignment="1" applyProtection="1">
      <alignment horizontal="center" vertical="center"/>
      <protection locked="0"/>
    </xf>
    <xf numFmtId="14" fontId="2" fillId="11" borderId="34" xfId="1" applyNumberFormat="1" applyFill="1" applyBorder="1" applyAlignment="1" applyProtection="1">
      <alignment horizontal="center" vertical="center"/>
    </xf>
    <xf numFmtId="49" fontId="21" fillId="11" borderId="8" xfId="1" applyNumberFormat="1" applyFont="1" applyFill="1" applyBorder="1" applyAlignment="1" applyProtection="1">
      <alignment horizontal="left" vertical="center" indent="1"/>
    </xf>
    <xf numFmtId="4" fontId="20" fillId="11" borderId="8" xfId="3" applyNumberFormat="1" applyFont="1" applyFill="1" applyBorder="1" applyAlignment="1" applyProtection="1">
      <alignment horizontal="right" vertical="center"/>
    </xf>
    <xf numFmtId="4" fontId="20" fillId="11" borderId="15" xfId="3" applyNumberFormat="1" applyFont="1" applyFill="1" applyBorder="1" applyAlignment="1" applyProtection="1">
      <alignment horizontal="right" vertical="center"/>
    </xf>
    <xf numFmtId="166" fontId="14" fillId="0" borderId="2" xfId="0" applyNumberFormat="1" applyFont="1" applyFill="1" applyBorder="1" applyAlignment="1" applyProtection="1">
      <alignment horizontal="right" vertical="justify"/>
    </xf>
    <xf numFmtId="49" fontId="2" fillId="14" borderId="5" xfId="1" applyNumberFormat="1" applyFill="1" applyBorder="1" applyAlignment="1" applyProtection="1">
      <alignment horizontal="left" vertical="center" indent="1"/>
    </xf>
    <xf numFmtId="1" fontId="0" fillId="14" borderId="3" xfId="0" applyNumberFormat="1" applyFill="1" applyBorder="1" applyAlignment="1" applyProtection="1">
      <alignment horizontal="right" vertical="center" indent="1"/>
    </xf>
    <xf numFmtId="1" fontId="26" fillId="10" borderId="0" xfId="0" applyNumberFormat="1" applyFont="1" applyFill="1" applyBorder="1" applyAlignment="1" applyProtection="1">
      <alignment horizontal="right" vertical="center"/>
    </xf>
    <xf numFmtId="49" fontId="2" fillId="10" borderId="3" xfId="1" applyNumberFormat="1" applyFont="1" applyFill="1" applyBorder="1" applyAlignment="1" applyProtection="1">
      <alignment horizontal="left" vertical="center" indent="1"/>
    </xf>
    <xf numFmtId="166" fontId="14" fillId="14" borderId="3" xfId="0" applyNumberFormat="1" applyFont="1" applyFill="1" applyBorder="1" applyAlignment="1" applyProtection="1">
      <alignment horizontal="right" vertical="justify"/>
    </xf>
    <xf numFmtId="49" fontId="2" fillId="14" borderId="3" xfId="0" applyNumberFormat="1" applyFont="1" applyFill="1" applyBorder="1" applyAlignment="1" applyProtection="1">
      <alignment horizontal="left" vertical="center" indent="1"/>
    </xf>
    <xf numFmtId="49" fontId="2" fillId="14" borderId="3" xfId="1" applyNumberFormat="1" applyFill="1" applyBorder="1" applyAlignment="1" applyProtection="1">
      <alignment horizontal="left" vertical="center" indent="1"/>
    </xf>
    <xf numFmtId="166" fontId="2" fillId="14" borderId="3" xfId="0" applyNumberFormat="1" applyFont="1" applyFill="1" applyBorder="1" applyAlignment="1" applyProtection="1">
      <alignment horizontal="right" vertical="justify"/>
    </xf>
    <xf numFmtId="166" fontId="2" fillId="2" borderId="3" xfId="0" applyNumberFormat="1" applyFont="1" applyFill="1" applyBorder="1" applyAlignment="1" applyProtection="1">
      <alignment horizontal="right" vertical="justify"/>
    </xf>
    <xf numFmtId="166" fontId="2" fillId="2" borderId="3" xfId="0" applyNumberFormat="1" applyFont="1" applyFill="1" applyBorder="1" applyAlignment="1" applyProtection="1">
      <alignment horizontal="right" vertical="justify"/>
      <protection locked="0"/>
    </xf>
    <xf numFmtId="166" fontId="2" fillId="2" borderId="5" xfId="0" applyNumberFormat="1" applyFont="1" applyFill="1" applyBorder="1" applyAlignment="1" applyProtection="1">
      <alignment horizontal="right" vertical="justify"/>
    </xf>
    <xf numFmtId="166" fontId="2" fillId="2" borderId="5" xfId="0" applyNumberFormat="1" applyFont="1" applyFill="1" applyBorder="1" applyAlignment="1" applyProtection="1">
      <alignment horizontal="right" vertical="justify"/>
      <protection locked="0"/>
    </xf>
    <xf numFmtId="1" fontId="26" fillId="10" borderId="0" xfId="0" applyNumberFormat="1" applyFont="1" applyFill="1" applyBorder="1" applyAlignment="1" applyProtection="1">
      <alignment horizontal="right" vertical="center" indent="1"/>
    </xf>
    <xf numFmtId="0" fontId="26" fillId="2" borderId="0" xfId="0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1" fontId="26" fillId="10" borderId="3" xfId="0" applyNumberFormat="1" applyFont="1" applyFill="1" applyBorder="1" applyAlignment="1" applyProtection="1">
      <alignment horizontal="right" vertical="center"/>
    </xf>
    <xf numFmtId="0" fontId="27" fillId="10" borderId="0" xfId="0" applyFont="1" applyFill="1" applyBorder="1" applyAlignment="1">
      <alignment horizontal="right"/>
    </xf>
    <xf numFmtId="49" fontId="2" fillId="0" borderId="5" xfId="0" applyNumberFormat="1" applyFont="1" applyFill="1" applyBorder="1" applyAlignment="1" applyProtection="1">
      <alignment horizontal="left" vertical="center" indent="1"/>
    </xf>
    <xf numFmtId="49" fontId="14" fillId="2" borderId="3" xfId="3" applyNumberFormat="1" applyFont="1" applyBorder="1" applyAlignment="1" applyProtection="1">
      <alignment horizontal="left" vertical="center" indent="1"/>
      <protection locked="0"/>
    </xf>
    <xf numFmtId="166" fontId="2" fillId="13" borderId="3" xfId="0" applyNumberFormat="1" applyFont="1" applyFill="1" applyBorder="1" applyAlignment="1" applyProtection="1">
      <alignment horizontal="right" vertical="justify"/>
    </xf>
    <xf numFmtId="166" fontId="30" fillId="13" borderId="3" xfId="0" applyNumberFormat="1" applyFont="1" applyFill="1" applyBorder="1" applyAlignment="1" applyProtection="1">
      <alignment horizontal="right" vertical="justify"/>
    </xf>
    <xf numFmtId="0" fontId="27" fillId="10" borderId="5" xfId="0" applyFont="1" applyFill="1" applyBorder="1" applyAlignment="1">
      <alignment horizontal="right"/>
    </xf>
    <xf numFmtId="166" fontId="2" fillId="14" borderId="5" xfId="0" applyNumberFormat="1" applyFont="1" applyFill="1" applyBorder="1" applyAlignment="1" applyProtection="1">
      <alignment horizontal="right" vertical="justify"/>
    </xf>
    <xf numFmtId="0" fontId="27" fillId="10" borderId="3" xfId="0" applyFont="1" applyFill="1" applyBorder="1" applyAlignment="1">
      <alignment horizontal="right"/>
    </xf>
    <xf numFmtId="166" fontId="2" fillId="10" borderId="3" xfId="0" applyNumberFormat="1" applyFont="1" applyFill="1" applyBorder="1" applyAlignment="1" applyProtection="1">
      <alignment horizontal="right" vertical="justify"/>
    </xf>
    <xf numFmtId="1" fontId="26" fillId="14" borderId="0" xfId="0" applyNumberFormat="1" applyFont="1" applyFill="1" applyBorder="1" applyAlignment="1" applyProtection="1">
      <alignment horizontal="right" vertical="center"/>
    </xf>
    <xf numFmtId="1" fontId="26" fillId="14" borderId="3" xfId="0" applyNumberFormat="1" applyFont="1" applyFill="1" applyBorder="1" applyAlignment="1" applyProtection="1">
      <alignment horizontal="right" vertical="center"/>
    </xf>
    <xf numFmtId="0" fontId="24" fillId="0" borderId="56" xfId="0" applyFont="1" applyBorder="1"/>
    <xf numFmtId="165" fontId="6" fillId="0" borderId="6" xfId="0" applyNumberFormat="1" applyFont="1" applyFill="1" applyBorder="1" applyProtection="1"/>
    <xf numFmtId="165" fontId="6" fillId="0" borderId="6" xfId="0" applyNumberFormat="1" applyFont="1" applyFill="1" applyBorder="1" applyAlignment="1" applyProtection="1">
      <alignment horizontal="right" vertical="center"/>
    </xf>
    <xf numFmtId="166" fontId="2" fillId="15" borderId="3" xfId="0" applyNumberFormat="1" applyFont="1" applyFill="1" applyBorder="1" applyAlignment="1" applyProtection="1">
      <alignment horizontal="right" vertical="justify"/>
    </xf>
    <xf numFmtId="166" fontId="6" fillId="14" borderId="3" xfId="0" applyNumberFormat="1" applyFont="1" applyFill="1" applyBorder="1" applyAlignment="1" applyProtection="1">
      <alignment horizontal="right" vertical="justify"/>
    </xf>
    <xf numFmtId="165" fontId="28" fillId="14" borderId="3" xfId="1" applyNumberFormat="1" applyFont="1" applyFill="1" applyBorder="1" applyAlignment="1" applyProtection="1">
      <alignment horizontal="right" vertical="center"/>
    </xf>
    <xf numFmtId="0" fontId="29" fillId="14" borderId="3" xfId="0" applyFont="1" applyFill="1" applyBorder="1"/>
    <xf numFmtId="0" fontId="29" fillId="14" borderId="3" xfId="0" applyFont="1" applyFill="1" applyBorder="1" applyAlignment="1">
      <alignment horizontal="right"/>
    </xf>
    <xf numFmtId="49" fontId="28" fillId="14" borderId="3" xfId="1" applyNumberFormat="1" applyFont="1" applyFill="1" applyBorder="1" applyAlignment="1" applyProtection="1">
      <alignment horizontal="left" vertical="center" indent="1"/>
    </xf>
    <xf numFmtId="49" fontId="2" fillId="14" borderId="3" xfId="1" applyNumberFormat="1" applyFont="1" applyFill="1" applyBorder="1" applyAlignment="1" applyProtection="1">
      <alignment horizontal="left" vertical="center" indent="1"/>
    </xf>
    <xf numFmtId="0" fontId="0" fillId="0" borderId="3" xfId="0" applyFont="1" applyBorder="1" applyAlignment="1">
      <alignment horizontal="left" indent="1"/>
    </xf>
    <xf numFmtId="0" fontId="0" fillId="0" borderId="5" xfId="0" applyFont="1" applyBorder="1" applyAlignment="1">
      <alignment horizontal="left" indent="1"/>
    </xf>
    <xf numFmtId="166" fontId="2" fillId="10" borderId="5" xfId="0" applyNumberFormat="1" applyFont="1" applyFill="1" applyBorder="1" applyAlignment="1" applyProtection="1">
      <alignment horizontal="right" vertical="justify"/>
    </xf>
    <xf numFmtId="1" fontId="0" fillId="3" borderId="3" xfId="0" applyNumberFormat="1" applyFill="1" applyBorder="1" applyAlignment="1" applyProtection="1">
      <alignment horizontal="right" vertical="center" indent="1"/>
    </xf>
    <xf numFmtId="1" fontId="26" fillId="16" borderId="0" xfId="0" applyNumberFormat="1" applyFont="1" applyFill="1" applyBorder="1" applyAlignment="1" applyProtection="1">
      <alignment horizontal="right" vertical="center" indent="1"/>
    </xf>
    <xf numFmtId="49" fontId="2" fillId="16" borderId="3" xfId="1" applyNumberFormat="1" applyFont="1" applyFill="1" applyBorder="1" applyAlignment="1" applyProtection="1">
      <alignment horizontal="left" vertical="center" indent="1"/>
    </xf>
    <xf numFmtId="166" fontId="2" fillId="3" borderId="3" xfId="0" applyNumberFormat="1" applyFont="1" applyFill="1" applyBorder="1" applyAlignment="1" applyProtection="1">
      <alignment horizontal="right" vertical="justify"/>
    </xf>
    <xf numFmtId="1" fontId="26" fillId="16" borderId="0" xfId="0" applyNumberFormat="1" applyFont="1" applyFill="1" applyBorder="1" applyAlignment="1" applyProtection="1">
      <alignment horizontal="right" vertical="center"/>
    </xf>
    <xf numFmtId="49" fontId="2" fillId="3" borderId="3" xfId="1" applyNumberFormat="1" applyFill="1" applyBorder="1" applyAlignment="1" applyProtection="1">
      <alignment horizontal="left" vertical="center" indent="1"/>
    </xf>
    <xf numFmtId="49" fontId="2" fillId="3" borderId="5" xfId="1" applyNumberFormat="1" applyFill="1" applyBorder="1" applyAlignment="1" applyProtection="1">
      <alignment horizontal="left" vertical="center" indent="1"/>
    </xf>
    <xf numFmtId="0" fontId="27" fillId="0" borderId="5" xfId="0" applyFont="1" applyFill="1" applyBorder="1" applyAlignment="1">
      <alignment horizontal="right"/>
    </xf>
    <xf numFmtId="49" fontId="7" fillId="0" borderId="3" xfId="1" applyNumberFormat="1" applyFont="1" applyFill="1" applyBorder="1" applyAlignment="1" applyProtection="1">
      <alignment horizontal="left" vertical="center" indent="1"/>
    </xf>
    <xf numFmtId="0" fontId="24" fillId="0" borderId="0" xfId="0" applyFont="1"/>
    <xf numFmtId="8" fontId="0" fillId="0" borderId="0" xfId="0" applyNumberFormat="1"/>
    <xf numFmtId="1" fontId="2" fillId="0" borderId="56" xfId="0" applyNumberFormat="1" applyFont="1" applyFill="1" applyBorder="1" applyAlignment="1" applyProtection="1">
      <alignment horizontal="right" vertical="center" indent="1"/>
    </xf>
    <xf numFmtId="0" fontId="27" fillId="16" borderId="3" xfId="0" applyFont="1" applyFill="1" applyBorder="1" applyAlignment="1">
      <alignment horizontal="right"/>
    </xf>
    <xf numFmtId="165" fontId="2" fillId="14" borderId="5" xfId="0" applyNumberFormat="1" applyFont="1" applyFill="1" applyBorder="1" applyProtection="1"/>
    <xf numFmtId="164" fontId="6" fillId="3" borderId="5" xfId="3" applyNumberFormat="1" applyFont="1" applyFill="1" applyBorder="1" applyAlignment="1" applyProtection="1">
      <alignment horizontal="right" vertical="justify"/>
      <protection locked="0"/>
    </xf>
    <xf numFmtId="39" fontId="14" fillId="3" borderId="3" xfId="3" applyNumberFormat="1" applyFont="1" applyFill="1" applyBorder="1" applyAlignment="1" applyProtection="1">
      <alignment horizontal="right" vertical="justify"/>
      <protection locked="0"/>
    </xf>
    <xf numFmtId="166" fontId="2" fillId="15" borderId="5" xfId="0" applyNumberFormat="1" applyFont="1" applyFill="1" applyBorder="1" applyAlignment="1" applyProtection="1">
      <alignment horizontal="right" vertical="justify"/>
    </xf>
    <xf numFmtId="165" fontId="2" fillId="14" borderId="3" xfId="1" applyNumberFormat="1" applyFill="1" applyBorder="1" applyAlignment="1" applyProtection="1">
      <alignment horizontal="right" vertical="center"/>
    </xf>
    <xf numFmtId="0" fontId="27" fillId="14" borderId="3" xfId="0" applyFont="1" applyFill="1" applyBorder="1" applyAlignment="1">
      <alignment horizontal="right"/>
    </xf>
    <xf numFmtId="166" fontId="14" fillId="3" borderId="3" xfId="0" applyNumberFormat="1" applyFont="1" applyFill="1" applyBorder="1" applyAlignment="1" applyProtection="1">
      <alignment horizontal="right" vertical="justify"/>
    </xf>
    <xf numFmtId="1" fontId="26" fillId="10" borderId="5" xfId="0" applyNumberFormat="1" applyFont="1" applyFill="1" applyBorder="1" applyAlignment="1" applyProtection="1">
      <alignment horizontal="right" vertical="center"/>
    </xf>
    <xf numFmtId="49" fontId="2" fillId="14" borderId="5" xfId="0" applyNumberFormat="1" applyFont="1" applyFill="1" applyBorder="1" applyAlignment="1" applyProtection="1">
      <alignment horizontal="left" vertical="center" indent="1"/>
    </xf>
    <xf numFmtId="166" fontId="2" fillId="3" borderId="5" xfId="0" applyNumberFormat="1" applyFont="1" applyFill="1" applyBorder="1" applyAlignment="1" applyProtection="1">
      <alignment horizontal="right" vertical="justify"/>
    </xf>
    <xf numFmtId="165" fontId="2" fillId="3" borderId="3" xfId="1" applyNumberFormat="1" applyFill="1" applyBorder="1" applyAlignment="1" applyProtection="1">
      <alignment horizontal="right" vertical="center"/>
    </xf>
    <xf numFmtId="1" fontId="26" fillId="3" borderId="0" xfId="0" applyNumberFormat="1" applyFont="1" applyFill="1" applyBorder="1" applyAlignment="1" applyProtection="1">
      <alignment horizontal="right" vertical="center"/>
    </xf>
    <xf numFmtId="0" fontId="0" fillId="14" borderId="3" xfId="0" applyFont="1" applyFill="1" applyBorder="1" applyAlignment="1">
      <alignment horizontal="left" indent="1"/>
    </xf>
    <xf numFmtId="0" fontId="26" fillId="10" borderId="0" xfId="0" applyFont="1" applyFill="1" applyBorder="1" applyAlignment="1" applyProtection="1">
      <alignment horizontal="right" vertical="center"/>
    </xf>
    <xf numFmtId="1" fontId="26" fillId="16" borderId="5" xfId="0" applyNumberFormat="1" applyFont="1" applyFill="1" applyBorder="1" applyAlignment="1" applyProtection="1">
      <alignment horizontal="right" vertical="center"/>
    </xf>
    <xf numFmtId="0" fontId="26" fillId="2" borderId="5" xfId="0" applyFont="1" applyFill="1" applyBorder="1" applyAlignment="1" applyProtection="1">
      <alignment horizontal="right" vertical="center"/>
    </xf>
    <xf numFmtId="166" fontId="2" fillId="13" borderId="5" xfId="0" applyNumberFormat="1" applyFont="1" applyFill="1" applyBorder="1" applyAlignment="1" applyProtection="1">
      <alignment horizontal="right" vertical="justify"/>
    </xf>
    <xf numFmtId="166" fontId="2" fillId="14" borderId="3" xfId="0" applyNumberFormat="1" applyFont="1" applyFill="1" applyBorder="1" applyAlignment="1" applyProtection="1">
      <alignment horizontal="right" vertical="justify"/>
      <protection locked="0"/>
    </xf>
    <xf numFmtId="0" fontId="0" fillId="3" borderId="3" xfId="0" applyFont="1" applyFill="1" applyBorder="1" applyAlignment="1">
      <alignment horizontal="left" indent="1"/>
    </xf>
    <xf numFmtId="1" fontId="26" fillId="3" borderId="3" xfId="0" applyNumberFormat="1" applyFont="1" applyFill="1" applyBorder="1" applyAlignment="1" applyProtection="1">
      <alignment horizontal="right" vertical="center" indent="1"/>
    </xf>
    <xf numFmtId="1" fontId="26" fillId="10" borderId="3" xfId="0" applyNumberFormat="1" applyFont="1" applyFill="1" applyBorder="1" applyAlignment="1" applyProtection="1">
      <alignment horizontal="right" vertical="center" indent="1"/>
    </xf>
    <xf numFmtId="0" fontId="26" fillId="2" borderId="0" xfId="0" applyFont="1" applyFill="1" applyBorder="1" applyAlignment="1" applyProtection="1">
      <alignment horizontal="right" vertical="center"/>
    </xf>
    <xf numFmtId="1" fontId="26" fillId="14" borderId="5" xfId="0" applyNumberFormat="1" applyFont="1" applyFill="1" applyBorder="1" applyAlignment="1" applyProtection="1">
      <alignment horizontal="right" vertical="center"/>
    </xf>
    <xf numFmtId="166" fontId="6" fillId="14" borderId="5" xfId="0" applyNumberFormat="1" applyFont="1" applyFill="1" applyBorder="1" applyAlignment="1" applyProtection="1">
      <alignment horizontal="right" vertical="justify"/>
    </xf>
    <xf numFmtId="166" fontId="14" fillId="14" borderId="5" xfId="0" applyNumberFormat="1" applyFont="1" applyFill="1" applyBorder="1" applyAlignment="1" applyProtection="1">
      <alignment horizontal="right" vertical="justify"/>
    </xf>
    <xf numFmtId="166" fontId="2" fillId="0" borderId="0" xfId="0" applyNumberFormat="1" applyFont="1" applyFill="1" applyBorder="1" applyAlignment="1" applyProtection="1">
      <alignment horizontal="right" vertical="justify"/>
    </xf>
    <xf numFmtId="166" fontId="2" fillId="13" borderId="3" xfId="0" applyNumberFormat="1" applyFont="1" applyFill="1" applyBorder="1" applyAlignment="1" applyProtection="1">
      <alignment horizontal="right" vertical="justify"/>
      <protection locked="0"/>
    </xf>
    <xf numFmtId="49" fontId="7" fillId="2" borderId="3" xfId="1" applyNumberFormat="1" applyFont="1" applyFill="1" applyBorder="1" applyAlignment="1" applyProtection="1">
      <alignment horizontal="left" vertical="center" indent="1"/>
      <protection locked="0"/>
    </xf>
    <xf numFmtId="0" fontId="26" fillId="10" borderId="0" xfId="0" applyFont="1" applyFill="1" applyBorder="1" applyAlignment="1">
      <alignment horizontal="right"/>
    </xf>
    <xf numFmtId="0" fontId="27" fillId="14" borderId="0" xfId="0" applyFont="1" applyFill="1" applyBorder="1" applyAlignment="1">
      <alignment horizontal="right"/>
    </xf>
    <xf numFmtId="1" fontId="26" fillId="0" borderId="0" xfId="0" applyNumberFormat="1" applyFont="1" applyFill="1" applyBorder="1" applyAlignment="1" applyProtection="1">
      <alignment horizontal="right" vertical="center" indent="1"/>
    </xf>
    <xf numFmtId="0" fontId="26" fillId="2" borderId="3" xfId="0" applyFont="1" applyFill="1" applyBorder="1" applyAlignment="1" applyProtection="1">
      <alignment horizontal="right" vertical="center" indent="1"/>
    </xf>
    <xf numFmtId="1" fontId="26" fillId="3" borderId="5" xfId="0" applyNumberFormat="1" applyFont="1" applyFill="1" applyBorder="1" applyAlignment="1" applyProtection="1">
      <alignment horizontal="right" vertical="center"/>
    </xf>
    <xf numFmtId="166" fontId="2" fillId="0" borderId="5" xfId="0" applyNumberFormat="1" applyFont="1" applyBorder="1" applyAlignment="1" applyProtection="1">
      <alignment horizontal="right" vertical="justify"/>
    </xf>
    <xf numFmtId="0" fontId="26" fillId="10" borderId="3" xfId="0" applyFont="1" applyFill="1" applyBorder="1" applyAlignment="1" applyProtection="1">
      <alignment horizontal="right" vertical="center"/>
    </xf>
    <xf numFmtId="49" fontId="2" fillId="0" borderId="6" xfId="1" applyNumberFormat="1" applyFill="1" applyBorder="1" applyAlignment="1" applyProtection="1">
      <alignment horizontal="left" vertical="center" indent="1"/>
    </xf>
    <xf numFmtId="166" fontId="14" fillId="3" borderId="5" xfId="0" applyNumberFormat="1" applyFont="1" applyFill="1" applyBorder="1" applyAlignment="1" applyProtection="1">
      <alignment horizontal="right" vertical="justify"/>
    </xf>
    <xf numFmtId="166" fontId="2" fillId="0" borderId="0" xfId="0" applyNumberFormat="1" applyFont="1" applyBorder="1" applyAlignment="1" applyProtection="1">
      <alignment horizontal="right" vertical="justify"/>
    </xf>
    <xf numFmtId="1" fontId="26" fillId="2" borderId="5" xfId="0" applyNumberFormat="1" applyFont="1" applyFill="1" applyBorder="1" applyAlignment="1" applyProtection="1">
      <alignment horizontal="right" vertical="center" indent="1"/>
    </xf>
    <xf numFmtId="166" fontId="2" fillId="16" borderId="3" xfId="0" applyNumberFormat="1" applyFont="1" applyFill="1" applyBorder="1" applyAlignment="1" applyProtection="1">
      <alignment horizontal="right" vertical="justify"/>
    </xf>
    <xf numFmtId="166" fontId="6" fillId="0" borderId="5" xfId="0" applyNumberFormat="1" applyFont="1" applyFill="1" applyBorder="1" applyAlignment="1" applyProtection="1">
      <alignment horizontal="right" vertical="justify"/>
    </xf>
    <xf numFmtId="49" fontId="14" fillId="0" borderId="3" xfId="1" applyNumberFormat="1" applyFont="1" applyFill="1" applyBorder="1" applyAlignment="1" applyProtection="1">
      <alignment horizontal="left" vertical="center" indent="1"/>
    </xf>
    <xf numFmtId="166" fontId="14" fillId="0" borderId="3" xfId="0" applyNumberFormat="1" applyFont="1" applyBorder="1" applyAlignment="1" applyProtection="1">
      <alignment horizontal="right" vertical="justify"/>
    </xf>
    <xf numFmtId="166" fontId="6" fillId="0" borderId="0" xfId="0" applyNumberFormat="1" applyFont="1" applyBorder="1" applyAlignment="1" applyProtection="1">
      <alignment horizontal="right" vertical="justify"/>
    </xf>
    <xf numFmtId="165" fontId="14" fillId="0" borderId="0" xfId="0" applyNumberFormat="1" applyFont="1"/>
    <xf numFmtId="1" fontId="26" fillId="16" borderId="3" xfId="0" applyNumberFormat="1" applyFont="1" applyFill="1" applyBorder="1" applyAlignment="1" applyProtection="1">
      <alignment horizontal="right" vertical="center" indent="1"/>
    </xf>
    <xf numFmtId="0" fontId="27" fillId="3" borderId="3" xfId="0" applyFont="1" applyFill="1" applyBorder="1" applyAlignment="1">
      <alignment horizontal="right"/>
    </xf>
    <xf numFmtId="164" fontId="33" fillId="3" borderId="5" xfId="3" applyNumberFormat="1" applyFont="1" applyFill="1" applyBorder="1" applyAlignment="1" applyProtection="1">
      <alignment horizontal="right" vertical="justify"/>
      <protection locked="0"/>
    </xf>
    <xf numFmtId="164" fontId="14" fillId="3" borderId="5" xfId="3" applyNumberFormat="1" applyFont="1" applyFill="1" applyBorder="1" applyAlignment="1" applyProtection="1">
      <alignment horizontal="right" vertical="justify"/>
      <protection locked="0"/>
    </xf>
    <xf numFmtId="0" fontId="31" fillId="0" borderId="0" xfId="0" applyFont="1"/>
    <xf numFmtId="1" fontId="26" fillId="0" borderId="5" xfId="0" applyNumberFormat="1" applyFont="1" applyFill="1" applyBorder="1" applyAlignment="1" applyProtection="1">
      <alignment horizontal="right" vertical="center" indent="1"/>
    </xf>
    <xf numFmtId="1" fontId="26" fillId="14" borderId="6" xfId="0" applyNumberFormat="1" applyFont="1" applyFill="1" applyBorder="1" applyAlignment="1" applyProtection="1">
      <alignment horizontal="right" vertical="center"/>
    </xf>
    <xf numFmtId="49" fontId="2" fillId="14" borderId="6" xfId="1" applyNumberFormat="1" applyFont="1" applyFill="1" applyBorder="1" applyAlignment="1" applyProtection="1">
      <alignment horizontal="left" vertical="center" indent="1"/>
    </xf>
    <xf numFmtId="166" fontId="14" fillId="14" borderId="39" xfId="0" applyNumberFormat="1" applyFont="1" applyFill="1" applyBorder="1" applyAlignment="1" applyProtection="1">
      <alignment horizontal="right" vertical="justify"/>
      <protection locked="0"/>
    </xf>
    <xf numFmtId="166" fontId="2" fillId="14" borderId="6" xfId="0" applyNumberFormat="1" applyFont="1" applyFill="1" applyBorder="1" applyAlignment="1" applyProtection="1">
      <alignment horizontal="right" vertical="justify"/>
    </xf>
    <xf numFmtId="166" fontId="2" fillId="0" borderId="39" xfId="0" applyNumberFormat="1" applyFont="1" applyFill="1" applyBorder="1" applyAlignment="1" applyProtection="1">
      <alignment horizontal="right" vertical="justify"/>
      <protection locked="0"/>
    </xf>
    <xf numFmtId="166" fontId="2" fillId="13" borderId="6" xfId="0" applyNumberFormat="1" applyFont="1" applyFill="1" applyBorder="1" applyAlignment="1" applyProtection="1">
      <alignment horizontal="right" vertical="justify"/>
    </xf>
    <xf numFmtId="165" fontId="6" fillId="0" borderId="0" xfId="0" applyNumberFormat="1" applyFont="1"/>
    <xf numFmtId="0" fontId="0" fillId="0" borderId="11" xfId="0" applyFill="1" applyBorder="1"/>
    <xf numFmtId="0" fontId="24" fillId="0" borderId="11" xfId="0" applyFont="1" applyFill="1" applyBorder="1"/>
    <xf numFmtId="165" fontId="2" fillId="0" borderId="11" xfId="0" applyNumberFormat="1" applyFont="1" applyFill="1" applyBorder="1"/>
    <xf numFmtId="0" fontId="0" fillId="0" borderId="0" xfId="0" applyFill="1"/>
    <xf numFmtId="165" fontId="2" fillId="0" borderId="0" xfId="0" applyNumberFormat="1" applyFont="1" applyFill="1"/>
    <xf numFmtId="165" fontId="2" fillId="0" borderId="3" xfId="0" applyNumberFormat="1" applyFont="1" applyFill="1" applyBorder="1"/>
    <xf numFmtId="164" fontId="6" fillId="0" borderId="5" xfId="3" applyNumberFormat="1" applyFont="1" applyFill="1" applyBorder="1" applyAlignment="1" applyProtection="1">
      <alignment horizontal="right" vertical="justify"/>
      <protection locked="0"/>
    </xf>
    <xf numFmtId="164" fontId="14" fillId="0" borderId="5" xfId="3" applyNumberFormat="1" applyFont="1" applyFill="1" applyBorder="1" applyAlignment="1" applyProtection="1">
      <alignment horizontal="right" vertical="justify"/>
      <protection locked="0"/>
    </xf>
    <xf numFmtId="39" fontId="14" fillId="0" borderId="3" xfId="3" applyNumberFormat="1" applyFont="1" applyFill="1" applyBorder="1" applyAlignment="1" applyProtection="1">
      <alignment horizontal="right" vertical="justify"/>
      <protection locked="0"/>
    </xf>
    <xf numFmtId="14" fontId="2" fillId="0" borderId="9" xfId="1" applyNumberFormat="1" applyFill="1" applyBorder="1" applyAlignment="1" applyProtection="1">
      <alignment horizontal="center" vertical="center"/>
    </xf>
    <xf numFmtId="49" fontId="4" fillId="0" borderId="7" xfId="1" applyNumberFormat="1" applyFont="1" applyFill="1" applyBorder="1" applyAlignment="1" applyProtection="1">
      <alignment horizontal="center" vertical="center"/>
    </xf>
    <xf numFmtId="40" fontId="4" fillId="0" borderId="8" xfId="3" applyNumberFormat="1" applyFont="1" applyFill="1" applyBorder="1" applyAlignment="1" applyProtection="1">
      <alignment horizontal="right" vertical="justify"/>
    </xf>
    <xf numFmtId="40" fontId="4" fillId="0" borderId="15" xfId="3" applyNumberFormat="1" applyFont="1" applyFill="1" applyBorder="1" applyAlignment="1" applyProtection="1">
      <alignment horizontal="right" vertical="justify"/>
    </xf>
    <xf numFmtId="14" fontId="2" fillId="0" borderId="27" xfId="1" applyNumberFormat="1" applyFill="1" applyBorder="1" applyAlignment="1" applyProtection="1">
      <alignment horizontal="center" vertical="center"/>
    </xf>
    <xf numFmtId="49" fontId="6" fillId="0" borderId="17" xfId="1" applyNumberFormat="1" applyFont="1" applyFill="1" applyBorder="1" applyAlignment="1" applyProtection="1">
      <alignment horizontal="left" vertical="center" indent="1"/>
    </xf>
    <xf numFmtId="40" fontId="4" fillId="0" borderId="5" xfId="3" applyNumberFormat="1" applyFont="1" applyFill="1" applyBorder="1" applyAlignment="1" applyProtection="1">
      <alignment horizontal="right" vertical="justify"/>
    </xf>
    <xf numFmtId="40" fontId="4" fillId="0" borderId="21" xfId="3" applyNumberFormat="1" applyFont="1" applyFill="1" applyBorder="1" applyAlignment="1" applyProtection="1">
      <alignment horizontal="right" vertical="justify"/>
    </xf>
    <xf numFmtId="40" fontId="4" fillId="0" borderId="28" xfId="3" applyNumberFormat="1" applyFont="1" applyFill="1" applyBorder="1" applyAlignment="1" applyProtection="1">
      <alignment horizontal="right" vertical="justify"/>
    </xf>
    <xf numFmtId="14" fontId="2" fillId="0" borderId="26" xfId="1" applyNumberForma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 applyProtection="1">
      <alignment horizontal="left" vertical="center" indent="1"/>
    </xf>
    <xf numFmtId="167" fontId="4" fillId="0" borderId="3" xfId="3" applyNumberFormat="1" applyFont="1" applyFill="1" applyBorder="1" applyAlignment="1" applyProtection="1">
      <alignment horizontal="right" vertical="center"/>
    </xf>
    <xf numFmtId="167" fontId="4" fillId="0" borderId="13" xfId="3" applyNumberFormat="1" applyFont="1" applyFill="1" applyBorder="1" applyAlignment="1" applyProtection="1">
      <alignment horizontal="right" vertical="center"/>
    </xf>
    <xf numFmtId="167" fontId="4" fillId="0" borderId="20" xfId="3" applyNumberFormat="1" applyFont="1" applyFill="1" applyBorder="1" applyAlignment="1" applyProtection="1">
      <alignment horizontal="right" vertical="center"/>
    </xf>
    <xf numFmtId="49" fontId="6" fillId="0" borderId="14" xfId="1" applyNumberFormat="1" applyFont="1" applyFill="1" applyBorder="1" applyAlignment="1" applyProtection="1">
      <alignment horizontal="left" vertical="center" indent="1"/>
    </xf>
    <xf numFmtId="167" fontId="4" fillId="0" borderId="3" xfId="3" applyNumberFormat="1" applyFont="1" applyFill="1" applyBorder="1" applyAlignment="1" applyProtection="1">
      <alignment horizontal="right" vertical="center"/>
      <protection locked="0"/>
    </xf>
    <xf numFmtId="167" fontId="4" fillId="0" borderId="13" xfId="3" applyNumberFormat="1" applyFont="1" applyFill="1" applyBorder="1" applyAlignment="1" applyProtection="1">
      <alignment horizontal="right" vertical="center"/>
      <protection locked="0"/>
    </xf>
    <xf numFmtId="49" fontId="9" fillId="0" borderId="14" xfId="1" applyNumberFormat="1" applyFont="1" applyFill="1" applyBorder="1" applyAlignment="1" applyProtection="1">
      <alignment horizontal="left" vertical="center" indent="1"/>
    </xf>
    <xf numFmtId="167" fontId="9" fillId="0" borderId="3" xfId="3" applyNumberFormat="1" applyFont="1" applyFill="1" applyBorder="1" applyAlignment="1" applyProtection="1">
      <alignment horizontal="right" vertical="center"/>
    </xf>
    <xf numFmtId="167" fontId="9" fillId="0" borderId="3" xfId="3" applyNumberFormat="1" applyFont="1" applyFill="1" applyBorder="1" applyAlignment="1" applyProtection="1">
      <alignment horizontal="right" vertical="center"/>
      <protection locked="0"/>
    </xf>
    <xf numFmtId="167" fontId="9" fillId="0" borderId="13" xfId="3" applyNumberFormat="1" applyFont="1" applyFill="1" applyBorder="1" applyAlignment="1" applyProtection="1">
      <alignment horizontal="right" vertical="center"/>
      <protection locked="0"/>
    </xf>
    <xf numFmtId="167" fontId="9" fillId="0" borderId="20" xfId="3" applyNumberFormat="1" applyFont="1" applyFill="1" applyBorder="1" applyAlignment="1" applyProtection="1">
      <alignment horizontal="right" vertical="center"/>
    </xf>
    <xf numFmtId="14" fontId="2" fillId="0" borderId="25" xfId="1" applyNumberFormat="1" applyFill="1" applyBorder="1" applyAlignment="1" applyProtection="1">
      <alignment horizontal="center" vertical="center"/>
    </xf>
    <xf numFmtId="49" fontId="6" fillId="0" borderId="23" xfId="1" applyNumberFormat="1" applyFont="1" applyFill="1" applyBorder="1" applyAlignment="1" applyProtection="1">
      <alignment horizontal="left" vertical="center" indent="1"/>
    </xf>
    <xf numFmtId="167" fontId="4" fillId="0" borderId="6" xfId="3" applyNumberFormat="1" applyFont="1" applyFill="1" applyBorder="1" applyAlignment="1" applyProtection="1">
      <alignment horizontal="right" vertical="center"/>
    </xf>
    <xf numFmtId="167" fontId="4" fillId="0" borderId="22" xfId="3" applyNumberFormat="1" applyFont="1" applyFill="1" applyBorder="1" applyAlignment="1" applyProtection="1">
      <alignment horizontal="right" vertical="center"/>
    </xf>
    <xf numFmtId="167" fontId="4" fillId="0" borderId="29" xfId="3" applyNumberFormat="1" applyFont="1" applyFill="1" applyBorder="1" applyAlignment="1" applyProtection="1">
      <alignment horizontal="right" vertical="center"/>
    </xf>
    <xf numFmtId="49" fontId="4" fillId="0" borderId="10" xfId="1" applyNumberFormat="1" applyFont="1" applyFill="1" applyBorder="1" applyAlignment="1" applyProtection="1">
      <alignment horizontal="left" vertical="center" indent="1"/>
    </xf>
    <xf numFmtId="167" fontId="4" fillId="0" borderId="1" xfId="3" applyNumberFormat="1" applyFont="1" applyFill="1" applyBorder="1" applyAlignment="1" applyProtection="1">
      <alignment horizontal="right" vertical="center"/>
    </xf>
    <xf numFmtId="14" fontId="2" fillId="0" borderId="2" xfId="1" applyNumberFormat="1" applyFill="1" applyBorder="1" applyAlignment="1" applyProtection="1">
      <alignment horizontal="center" vertical="center"/>
    </xf>
    <xf numFmtId="14" fontId="2" fillId="0" borderId="5" xfId="1" applyNumberFormat="1" applyFill="1" applyBorder="1" applyAlignment="1" applyProtection="1">
      <alignment horizontal="center" vertical="center"/>
    </xf>
    <xf numFmtId="14" fontId="2" fillId="0" borderId="4" xfId="1" applyNumberFormat="1" applyFill="1" applyBorder="1" applyAlignment="1" applyProtection="1">
      <alignment horizontal="center" vertical="center"/>
    </xf>
    <xf numFmtId="40" fontId="4" fillId="0" borderId="3" xfId="3" applyNumberFormat="1" applyFont="1" applyFill="1" applyBorder="1" applyAlignment="1" applyProtection="1">
      <alignment horizontal="right" vertical="justify"/>
    </xf>
    <xf numFmtId="49" fontId="4" fillId="0" borderId="11" xfId="1" applyNumberFormat="1" applyFont="1" applyFill="1" applyBorder="1" applyAlignment="1" applyProtection="1">
      <alignment horizontal="left" vertical="center" indent="1"/>
    </xf>
    <xf numFmtId="40" fontId="4" fillId="0" borderId="7" xfId="3" applyNumberFormat="1" applyFont="1" applyFill="1" applyBorder="1" applyAlignment="1" applyProtection="1">
      <alignment horizontal="right" vertical="justify"/>
    </xf>
    <xf numFmtId="40" fontId="4" fillId="0" borderId="19" xfId="3" applyNumberFormat="1" applyFont="1" applyFill="1" applyBorder="1" applyAlignment="1" applyProtection="1">
      <alignment horizontal="right" vertical="justify"/>
    </xf>
    <xf numFmtId="40" fontId="4" fillId="0" borderId="3" xfId="3" applyNumberFormat="1" applyFont="1" applyFill="1" applyBorder="1" applyAlignment="1" applyProtection="1">
      <alignment horizontal="right" vertical="justify"/>
      <protection locked="0"/>
    </xf>
    <xf numFmtId="40" fontId="4" fillId="0" borderId="20" xfId="3" applyNumberFormat="1" applyFont="1" applyFill="1" applyBorder="1" applyAlignment="1" applyProtection="1">
      <alignment horizontal="right" vertical="justify"/>
    </xf>
    <xf numFmtId="14" fontId="2" fillId="0" borderId="31" xfId="1" applyNumberFormat="1" applyFill="1" applyBorder="1" applyAlignment="1" applyProtection="1">
      <alignment horizontal="center" vertical="center"/>
    </xf>
    <xf numFmtId="40" fontId="4" fillId="0" borderId="13" xfId="3" applyNumberFormat="1" applyFont="1" applyFill="1" applyBorder="1" applyAlignment="1" applyProtection="1">
      <alignment horizontal="right" vertical="justify"/>
    </xf>
    <xf numFmtId="40" fontId="4" fillId="0" borderId="30" xfId="3" applyNumberFormat="1" applyFont="1" applyFill="1" applyBorder="1" applyAlignment="1" applyProtection="1">
      <alignment horizontal="right" vertical="justify"/>
    </xf>
    <xf numFmtId="40" fontId="4" fillId="0" borderId="6" xfId="3" applyNumberFormat="1" applyFont="1" applyFill="1" applyBorder="1" applyAlignment="1" applyProtection="1">
      <alignment horizontal="right" vertical="justify"/>
    </xf>
    <xf numFmtId="164" fontId="4" fillId="0" borderId="1" xfId="3" applyNumberFormat="1" applyFont="1" applyFill="1" applyBorder="1" applyAlignment="1" applyProtection="1">
      <alignment horizontal="right" vertical="justify"/>
    </xf>
    <xf numFmtId="40" fontId="4" fillId="0" borderId="16" xfId="3" applyNumberFormat="1" applyFont="1" applyFill="1" applyBorder="1" applyAlignment="1" applyProtection="1">
      <alignment horizontal="right" vertical="justify"/>
    </xf>
    <xf numFmtId="14" fontId="2" fillId="0" borderId="0" xfId="1" applyNumberFormat="1" applyFill="1" applyBorder="1" applyAlignment="1">
      <alignment horizontal="center" vertical="center"/>
    </xf>
    <xf numFmtId="49" fontId="2" fillId="0" borderId="0" xfId="1" applyNumberFormat="1" applyFill="1" applyBorder="1" applyAlignment="1">
      <alignment horizontal="left" vertical="center" indent="1"/>
    </xf>
    <xf numFmtId="40" fontId="4" fillId="0" borderId="0" xfId="3" applyNumberFormat="1" applyFont="1" applyFill="1" applyBorder="1" applyAlignment="1">
      <alignment horizontal="right" vertical="justify"/>
    </xf>
    <xf numFmtId="165" fontId="2" fillId="0" borderId="0" xfId="3" applyNumberFormat="1" applyFont="1" applyFill="1"/>
    <xf numFmtId="0" fontId="0" fillId="0" borderId="14" xfId="0" applyBorder="1"/>
    <xf numFmtId="0" fontId="24" fillId="0" borderId="14" xfId="0" applyFont="1" applyBorder="1"/>
    <xf numFmtId="165" fontId="2" fillId="0" borderId="14" xfId="0" applyNumberFormat="1" applyFont="1" applyBorder="1"/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colors>
    <mruColors>
      <color rgb="FFFFFFCC"/>
      <color rgb="FFFF6600"/>
      <color rgb="FFFDE6D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Q235"/>
  <sheetViews>
    <sheetView tabSelected="1" zoomScale="75" zoomScaleNormal="75" zoomScaleSheetLayoutView="75" workbookViewId="0">
      <pane ySplit="1" topLeftCell="A56" activePane="bottomLeft" state="frozen"/>
      <selection activeCell="D41" sqref="D41"/>
      <selection pane="bottomLeft" activeCell="J95" sqref="J95"/>
    </sheetView>
  </sheetViews>
  <sheetFormatPr baseColWidth="10" defaultRowHeight="12.75" x14ac:dyDescent="0.2"/>
  <cols>
    <col min="1" max="1" width="8.7109375" customWidth="1"/>
    <col min="2" max="2" width="15.7109375" customWidth="1"/>
    <col min="3" max="3" width="10.7109375" customWidth="1"/>
    <col min="4" max="4" width="45.7109375" customWidth="1"/>
    <col min="5" max="16" width="12.7109375" style="1" customWidth="1"/>
    <col min="17" max="17" width="10.7109375" style="1" customWidth="1"/>
  </cols>
  <sheetData>
    <row r="1" spans="1:17" ht="17.25" thickTop="1" thickBot="1" x14ac:dyDescent="0.25">
      <c r="A1" s="22" t="s">
        <v>0</v>
      </c>
      <c r="B1" s="22" t="s">
        <v>65</v>
      </c>
      <c r="C1" s="22" t="s">
        <v>67</v>
      </c>
      <c r="D1" s="18" t="s">
        <v>66</v>
      </c>
      <c r="E1" s="19" t="s">
        <v>1</v>
      </c>
      <c r="F1" s="19" t="s">
        <v>2</v>
      </c>
      <c r="G1" s="19" t="s">
        <v>3</v>
      </c>
      <c r="H1" s="19" t="s">
        <v>4</v>
      </c>
      <c r="I1" s="19" t="s">
        <v>5</v>
      </c>
      <c r="J1" s="19" t="s">
        <v>6</v>
      </c>
      <c r="K1" s="19" t="s">
        <v>7</v>
      </c>
      <c r="L1" s="19" t="s">
        <v>8</v>
      </c>
      <c r="M1" s="19" t="s">
        <v>9</v>
      </c>
      <c r="N1" s="19" t="s">
        <v>10</v>
      </c>
      <c r="O1" s="19" t="s">
        <v>11</v>
      </c>
      <c r="P1" s="19" t="s">
        <v>12</v>
      </c>
      <c r="Q1" s="19" t="s">
        <v>13</v>
      </c>
    </row>
    <row r="2" spans="1:17" ht="15" customHeight="1" thickTop="1" x14ac:dyDescent="0.2">
      <c r="A2" s="23">
        <v>30</v>
      </c>
      <c r="B2" s="225"/>
      <c r="C2" s="227">
        <v>41</v>
      </c>
      <c r="D2" s="2"/>
      <c r="E2" s="12">
        <v>30</v>
      </c>
      <c r="F2" s="12">
        <v>30</v>
      </c>
      <c r="G2" s="12">
        <v>30</v>
      </c>
      <c r="H2" s="12">
        <v>30</v>
      </c>
      <c r="I2" s="12">
        <v>30</v>
      </c>
      <c r="J2" s="12">
        <v>30</v>
      </c>
      <c r="K2" s="12">
        <v>30</v>
      </c>
      <c r="L2" s="12">
        <v>30</v>
      </c>
      <c r="M2" s="12">
        <v>30</v>
      </c>
      <c r="N2" s="12">
        <v>30</v>
      </c>
      <c r="O2" s="12">
        <v>30</v>
      </c>
      <c r="P2" s="12">
        <v>30</v>
      </c>
      <c r="Q2" s="24">
        <f t="shared" ref="Q2:Q71" si="0">SUM(E2:P2)</f>
        <v>360</v>
      </c>
    </row>
    <row r="3" spans="1:17" ht="15" customHeight="1" x14ac:dyDescent="0.2">
      <c r="A3" s="23">
        <v>30</v>
      </c>
      <c r="B3" s="225"/>
      <c r="C3" s="308">
        <v>41</v>
      </c>
      <c r="D3" s="42"/>
      <c r="E3" s="12"/>
      <c r="F3" s="12"/>
      <c r="G3" s="12"/>
      <c r="H3" s="12"/>
      <c r="I3" s="12"/>
      <c r="J3" s="12"/>
      <c r="K3" s="12"/>
      <c r="L3" s="12">
        <v>30</v>
      </c>
      <c r="M3" s="33"/>
      <c r="N3" s="12">
        <v>60</v>
      </c>
      <c r="O3" s="12">
        <v>30</v>
      </c>
      <c r="P3" s="12">
        <v>30</v>
      </c>
      <c r="Q3" s="24">
        <f t="shared" si="0"/>
        <v>150</v>
      </c>
    </row>
    <row r="4" spans="1:17" ht="15" customHeight="1" x14ac:dyDescent="0.2">
      <c r="A4" s="23">
        <v>30</v>
      </c>
      <c r="B4" s="225"/>
      <c r="C4" s="308">
        <v>41</v>
      </c>
      <c r="D4" s="2"/>
      <c r="E4" s="12"/>
      <c r="F4" s="12"/>
      <c r="G4" s="12"/>
      <c r="H4" s="12"/>
      <c r="I4" s="12"/>
      <c r="J4" s="12"/>
      <c r="K4" s="12"/>
      <c r="L4" s="12"/>
      <c r="M4" s="12"/>
      <c r="N4" s="12">
        <v>30</v>
      </c>
      <c r="O4" s="12">
        <v>30</v>
      </c>
      <c r="P4" s="12">
        <v>30</v>
      </c>
      <c r="Q4" s="24">
        <f t="shared" si="0"/>
        <v>90</v>
      </c>
    </row>
    <row r="5" spans="1:17" ht="15" customHeight="1" x14ac:dyDescent="0.2">
      <c r="A5" s="23">
        <v>30</v>
      </c>
      <c r="B5" s="225"/>
      <c r="C5" s="228">
        <v>41</v>
      </c>
      <c r="D5" s="2"/>
      <c r="E5" s="33">
        <v>30</v>
      </c>
      <c r="F5" s="33">
        <v>30</v>
      </c>
      <c r="G5" s="33">
        <v>30</v>
      </c>
      <c r="H5" s="33">
        <v>30</v>
      </c>
      <c r="I5" s="33">
        <v>30</v>
      </c>
      <c r="J5" s="33">
        <v>30</v>
      </c>
      <c r="K5" s="33">
        <v>30</v>
      </c>
      <c r="L5" s="33">
        <v>30</v>
      </c>
      <c r="M5" s="12">
        <v>30</v>
      </c>
      <c r="N5" s="12">
        <v>30</v>
      </c>
      <c r="O5" s="12">
        <v>30</v>
      </c>
      <c r="P5" s="12">
        <v>30</v>
      </c>
      <c r="Q5" s="24">
        <f t="shared" si="0"/>
        <v>360</v>
      </c>
    </row>
    <row r="6" spans="1:17" ht="15" customHeight="1" x14ac:dyDescent="0.2">
      <c r="A6" s="318"/>
      <c r="B6" s="334"/>
      <c r="C6" s="343">
        <v>41</v>
      </c>
      <c r="D6" s="267"/>
      <c r="E6" s="268"/>
      <c r="F6" s="268"/>
      <c r="G6" s="268">
        <v>30</v>
      </c>
      <c r="H6" s="268">
        <v>30</v>
      </c>
      <c r="I6" s="268">
        <v>30</v>
      </c>
      <c r="J6" s="268">
        <v>30</v>
      </c>
      <c r="K6" s="268">
        <v>30</v>
      </c>
      <c r="L6" s="268"/>
      <c r="M6" s="268">
        <v>30</v>
      </c>
      <c r="N6" s="12"/>
      <c r="O6" s="12"/>
      <c r="P6" s="207"/>
      <c r="Q6" s="24">
        <f t="shared" si="0"/>
        <v>180</v>
      </c>
    </row>
    <row r="7" spans="1:17" ht="15" customHeight="1" x14ac:dyDescent="0.2">
      <c r="A7" s="23">
        <v>30</v>
      </c>
      <c r="B7" s="225"/>
      <c r="C7" s="228">
        <v>41</v>
      </c>
      <c r="D7" s="2"/>
      <c r="E7" s="12">
        <v>60</v>
      </c>
      <c r="F7" s="33">
        <v>30</v>
      </c>
      <c r="G7" s="33">
        <v>30</v>
      </c>
      <c r="H7" s="33">
        <v>30</v>
      </c>
      <c r="I7" s="12">
        <v>30</v>
      </c>
      <c r="J7" s="12">
        <v>30</v>
      </c>
      <c r="K7" s="12">
        <v>30</v>
      </c>
      <c r="L7" s="12">
        <v>30</v>
      </c>
      <c r="M7" s="12">
        <v>30</v>
      </c>
      <c r="N7" s="12">
        <v>30</v>
      </c>
      <c r="O7" s="12"/>
      <c r="P7" s="12">
        <v>60</v>
      </c>
      <c r="Q7" s="24">
        <f t="shared" si="0"/>
        <v>390</v>
      </c>
    </row>
    <row r="8" spans="1:17" ht="15" customHeight="1" x14ac:dyDescent="0.2">
      <c r="A8" s="324"/>
      <c r="B8" s="333"/>
      <c r="C8" s="325">
        <v>41</v>
      </c>
      <c r="D8" s="306"/>
      <c r="E8" s="304">
        <v>60</v>
      </c>
      <c r="F8" s="304"/>
      <c r="G8" s="304">
        <v>30</v>
      </c>
      <c r="H8" s="304"/>
      <c r="I8" s="304">
        <v>60</v>
      </c>
      <c r="J8" s="304">
        <v>30</v>
      </c>
      <c r="K8" s="304"/>
      <c r="L8" s="12"/>
      <c r="M8" s="12">
        <v>30</v>
      </c>
      <c r="N8" s="12"/>
      <c r="O8" s="12"/>
      <c r="P8" s="12"/>
      <c r="Q8" s="24">
        <f t="shared" si="0"/>
        <v>210</v>
      </c>
    </row>
    <row r="9" spans="1:17" ht="15" customHeight="1" x14ac:dyDescent="0.2">
      <c r="A9" s="23">
        <v>30</v>
      </c>
      <c r="B9" s="225"/>
      <c r="C9" s="229">
        <v>41</v>
      </c>
      <c r="D9" s="2"/>
      <c r="E9" s="12"/>
      <c r="F9" s="12"/>
      <c r="G9" s="12"/>
      <c r="H9" s="12">
        <v>30</v>
      </c>
      <c r="I9" s="33">
        <v>30</v>
      </c>
      <c r="J9" s="33">
        <v>30</v>
      </c>
      <c r="K9" s="12">
        <v>30</v>
      </c>
      <c r="L9" s="12">
        <v>30</v>
      </c>
      <c r="M9" s="12">
        <v>30</v>
      </c>
      <c r="N9" s="12">
        <v>30</v>
      </c>
      <c r="O9" s="12">
        <v>30</v>
      </c>
      <c r="P9" s="12">
        <v>30</v>
      </c>
      <c r="Q9" s="24">
        <f t="shared" si="0"/>
        <v>270</v>
      </c>
    </row>
    <row r="10" spans="1:17" ht="15" customHeight="1" x14ac:dyDescent="0.2">
      <c r="A10" s="23">
        <v>30</v>
      </c>
      <c r="B10" s="225"/>
      <c r="C10" s="229">
        <v>41</v>
      </c>
      <c r="D10" s="2"/>
      <c r="E10" s="12">
        <v>30</v>
      </c>
      <c r="F10" s="12">
        <v>30</v>
      </c>
      <c r="G10" s="12">
        <v>30</v>
      </c>
      <c r="H10" s="12">
        <v>30</v>
      </c>
      <c r="I10" s="12">
        <v>30</v>
      </c>
      <c r="J10" s="12">
        <v>30</v>
      </c>
      <c r="K10" s="12">
        <v>30</v>
      </c>
      <c r="L10" s="12">
        <v>30</v>
      </c>
      <c r="M10" s="12">
        <v>30</v>
      </c>
      <c r="N10" s="12">
        <v>30</v>
      </c>
      <c r="O10" s="12">
        <v>30</v>
      </c>
      <c r="P10" s="12">
        <v>30</v>
      </c>
      <c r="Q10" s="24">
        <f t="shared" si="0"/>
        <v>360</v>
      </c>
    </row>
    <row r="11" spans="1:17" ht="15" customHeight="1" x14ac:dyDescent="0.2">
      <c r="A11" s="23">
        <v>10</v>
      </c>
      <c r="B11" s="225"/>
      <c r="C11" s="235">
        <v>29</v>
      </c>
      <c r="D11" s="2"/>
      <c r="E11" s="33">
        <v>10</v>
      </c>
      <c r="F11" s="12">
        <v>10</v>
      </c>
      <c r="G11" s="33">
        <v>10</v>
      </c>
      <c r="H11" s="33">
        <v>10</v>
      </c>
      <c r="I11" s="12">
        <v>10</v>
      </c>
      <c r="J11" s="12">
        <v>10</v>
      </c>
      <c r="K11" s="12">
        <v>10</v>
      </c>
      <c r="L11" s="12">
        <v>10</v>
      </c>
      <c r="M11" s="12">
        <v>10</v>
      </c>
      <c r="N11" s="12">
        <v>10</v>
      </c>
      <c r="O11" s="12">
        <v>10</v>
      </c>
      <c r="P11" s="12">
        <v>10</v>
      </c>
      <c r="Q11" s="24">
        <f t="shared" si="0"/>
        <v>120</v>
      </c>
    </row>
    <row r="12" spans="1:17" ht="15" customHeight="1" x14ac:dyDescent="0.2">
      <c r="A12" s="23">
        <v>30</v>
      </c>
      <c r="B12" s="225"/>
      <c r="C12" s="235">
        <v>41</v>
      </c>
      <c r="D12" s="2"/>
      <c r="E12" s="12">
        <v>30</v>
      </c>
      <c r="F12" s="12">
        <v>30</v>
      </c>
      <c r="G12" s="12">
        <v>30</v>
      </c>
      <c r="H12" s="12">
        <v>30</v>
      </c>
      <c r="I12" s="12">
        <v>30</v>
      </c>
      <c r="J12" s="12">
        <v>30</v>
      </c>
      <c r="K12" s="12">
        <v>30</v>
      </c>
      <c r="L12" s="12">
        <v>30</v>
      </c>
      <c r="M12" s="12">
        <v>30</v>
      </c>
      <c r="N12" s="12">
        <v>30</v>
      </c>
      <c r="O12" s="12">
        <v>30</v>
      </c>
      <c r="P12" s="12">
        <v>30</v>
      </c>
      <c r="Q12" s="24">
        <f t="shared" si="0"/>
        <v>360</v>
      </c>
    </row>
    <row r="13" spans="1:17" ht="15" customHeight="1" x14ac:dyDescent="0.2">
      <c r="A13" s="23">
        <v>30</v>
      </c>
      <c r="B13" s="225"/>
      <c r="C13" s="229">
        <v>41</v>
      </c>
      <c r="D13" s="2"/>
      <c r="E13" s="12"/>
      <c r="F13" s="12"/>
      <c r="G13" s="12"/>
      <c r="H13" s="12">
        <v>30</v>
      </c>
      <c r="I13" s="12"/>
      <c r="J13" s="12">
        <v>30</v>
      </c>
      <c r="K13" s="12">
        <v>30</v>
      </c>
      <c r="L13" s="12">
        <v>30</v>
      </c>
      <c r="M13" s="12">
        <v>30</v>
      </c>
      <c r="N13" s="12">
        <v>30</v>
      </c>
      <c r="O13" s="12">
        <v>30</v>
      </c>
      <c r="P13" s="12">
        <v>30</v>
      </c>
      <c r="Q13" s="24">
        <f t="shared" si="0"/>
        <v>240</v>
      </c>
    </row>
    <row r="14" spans="1:17" ht="15" customHeight="1" x14ac:dyDescent="0.2">
      <c r="A14" s="23">
        <v>30</v>
      </c>
      <c r="B14" s="225"/>
      <c r="C14" s="229">
        <v>41</v>
      </c>
      <c r="D14" s="42"/>
      <c r="E14" s="12"/>
      <c r="F14" s="12"/>
      <c r="G14" s="12"/>
      <c r="H14" s="12"/>
      <c r="I14" s="12"/>
      <c r="J14" s="12">
        <v>30</v>
      </c>
      <c r="K14" s="12">
        <v>30</v>
      </c>
      <c r="L14" s="12">
        <v>30</v>
      </c>
      <c r="M14" s="12">
        <v>30</v>
      </c>
      <c r="N14" s="12">
        <v>30</v>
      </c>
      <c r="O14" s="12">
        <v>30</v>
      </c>
      <c r="P14" s="12">
        <v>30</v>
      </c>
      <c r="Q14" s="24">
        <f t="shared" si="0"/>
        <v>210</v>
      </c>
    </row>
    <row r="15" spans="1:17" ht="15" customHeight="1" x14ac:dyDescent="0.2">
      <c r="A15" s="23">
        <v>30</v>
      </c>
      <c r="B15" s="225"/>
      <c r="C15" s="229">
        <v>41</v>
      </c>
      <c r="D15" s="309"/>
      <c r="E15" s="12"/>
      <c r="F15" s="12"/>
      <c r="G15" s="12"/>
      <c r="H15" s="12"/>
      <c r="I15" s="12"/>
      <c r="J15" s="12"/>
      <c r="K15" s="12">
        <v>30</v>
      </c>
      <c r="L15" s="12">
        <v>0</v>
      </c>
      <c r="M15" s="12">
        <v>30</v>
      </c>
      <c r="N15" s="12">
        <v>30</v>
      </c>
      <c r="O15" s="12">
        <v>30</v>
      </c>
      <c r="P15" s="12">
        <v>30</v>
      </c>
      <c r="Q15" s="24">
        <f t="shared" si="0"/>
        <v>150</v>
      </c>
    </row>
    <row r="16" spans="1:17" ht="15" customHeight="1" x14ac:dyDescent="0.2">
      <c r="A16" s="23">
        <v>30</v>
      </c>
      <c r="B16" s="225"/>
      <c r="C16" s="229">
        <v>41</v>
      </c>
      <c r="D16" s="42"/>
      <c r="E16" s="12"/>
      <c r="F16" s="12"/>
      <c r="G16" s="12"/>
      <c r="H16" s="12"/>
      <c r="I16" s="12">
        <v>60</v>
      </c>
      <c r="J16" s="12">
        <v>0</v>
      </c>
      <c r="K16" s="12">
        <v>60</v>
      </c>
      <c r="L16" s="12">
        <v>0</v>
      </c>
      <c r="M16" s="12">
        <v>30</v>
      </c>
      <c r="N16" s="12">
        <v>60</v>
      </c>
      <c r="O16" s="12">
        <v>30</v>
      </c>
      <c r="P16" s="12">
        <v>0</v>
      </c>
      <c r="Q16" s="24">
        <f t="shared" si="0"/>
        <v>240</v>
      </c>
    </row>
    <row r="17" spans="1:17" ht="15" customHeight="1" x14ac:dyDescent="0.2">
      <c r="A17" s="23">
        <v>30</v>
      </c>
      <c r="B17" s="225"/>
      <c r="C17" s="229">
        <v>41</v>
      </c>
      <c r="D17" s="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 t="s">
        <v>92</v>
      </c>
      <c r="Q17" s="24">
        <f t="shared" si="0"/>
        <v>0</v>
      </c>
    </row>
    <row r="18" spans="1:17" ht="15" customHeight="1" x14ac:dyDescent="0.2">
      <c r="A18" s="324"/>
      <c r="B18" s="359"/>
      <c r="C18" s="360">
        <v>41</v>
      </c>
      <c r="D18" s="306"/>
      <c r="E18" s="304"/>
      <c r="F18" s="304"/>
      <c r="G18" s="304"/>
      <c r="H18" s="304"/>
      <c r="I18" s="304"/>
      <c r="J18" s="304"/>
      <c r="K18" s="304"/>
      <c r="L18" s="304"/>
      <c r="M18" s="304"/>
      <c r="N18" s="304">
        <v>30</v>
      </c>
      <c r="O18" s="304">
        <v>30</v>
      </c>
      <c r="P18" s="304"/>
      <c r="Q18" s="24">
        <f t="shared" si="0"/>
        <v>60</v>
      </c>
    </row>
    <row r="19" spans="1:17" ht="15" customHeight="1" x14ac:dyDescent="0.2">
      <c r="A19" s="23">
        <v>30</v>
      </c>
      <c r="B19" s="225"/>
      <c r="C19" s="229">
        <v>41</v>
      </c>
      <c r="D19" s="2"/>
      <c r="E19" s="12"/>
      <c r="F19" s="12"/>
      <c r="G19" s="12"/>
      <c r="H19" s="12">
        <v>30</v>
      </c>
      <c r="I19" s="12">
        <v>30</v>
      </c>
      <c r="J19" s="12">
        <v>30</v>
      </c>
      <c r="K19" s="12">
        <v>30</v>
      </c>
      <c r="L19" s="12">
        <v>30</v>
      </c>
      <c r="M19" s="12">
        <v>30</v>
      </c>
      <c r="N19" s="12">
        <v>30</v>
      </c>
      <c r="O19" s="12">
        <v>30</v>
      </c>
      <c r="P19" s="12">
        <v>30</v>
      </c>
      <c r="Q19" s="24">
        <f t="shared" si="0"/>
        <v>270</v>
      </c>
    </row>
    <row r="20" spans="1:17" ht="15" customHeight="1" x14ac:dyDescent="0.2">
      <c r="A20" s="23">
        <v>30</v>
      </c>
      <c r="B20" s="225"/>
      <c r="C20" s="229">
        <v>29</v>
      </c>
      <c r="D20" s="42"/>
      <c r="E20" s="12"/>
      <c r="F20" s="12"/>
      <c r="G20" s="12"/>
      <c r="H20" s="12"/>
      <c r="I20" s="12"/>
      <c r="J20" s="12"/>
      <c r="K20" s="12"/>
      <c r="L20" s="12"/>
      <c r="M20" s="12">
        <v>30</v>
      </c>
      <c r="N20" s="12">
        <v>30</v>
      </c>
      <c r="O20" s="12">
        <v>30</v>
      </c>
      <c r="P20" s="12">
        <v>30</v>
      </c>
      <c r="Q20" s="24">
        <f t="shared" si="0"/>
        <v>120</v>
      </c>
    </row>
    <row r="21" spans="1:17" ht="15" customHeight="1" x14ac:dyDescent="0.2">
      <c r="A21" s="318"/>
      <c r="B21" s="334"/>
      <c r="C21" s="319">
        <v>41</v>
      </c>
      <c r="D21" s="267"/>
      <c r="E21" s="268"/>
      <c r="F21" s="268"/>
      <c r="G21" s="268">
        <v>30</v>
      </c>
      <c r="H21" s="268"/>
      <c r="I21" s="268"/>
      <c r="J21" s="268"/>
      <c r="K21" s="12"/>
      <c r="L21" s="12"/>
      <c r="M21" s="12"/>
      <c r="N21" s="12"/>
      <c r="O21" s="12"/>
      <c r="P21" s="12"/>
      <c r="Q21" s="24">
        <f t="shared" si="0"/>
        <v>30</v>
      </c>
    </row>
    <row r="22" spans="1:17" ht="15" customHeight="1" x14ac:dyDescent="0.2">
      <c r="A22" s="318"/>
      <c r="B22" s="273"/>
      <c r="C22" s="319">
        <v>41</v>
      </c>
      <c r="D22" s="297"/>
      <c r="E22" s="268"/>
      <c r="F22" s="268"/>
      <c r="G22" s="268"/>
      <c r="H22" s="268"/>
      <c r="I22" s="268"/>
      <c r="J22" s="268"/>
      <c r="K22" s="268" t="s">
        <v>92</v>
      </c>
      <c r="L22" s="268"/>
      <c r="M22" s="268"/>
      <c r="N22" s="12">
        <v>60</v>
      </c>
      <c r="O22" s="12"/>
      <c r="P22" s="12"/>
      <c r="Q22" s="24">
        <f t="shared" si="0"/>
        <v>60</v>
      </c>
    </row>
    <row r="23" spans="1:17" ht="15" customHeight="1" x14ac:dyDescent="0.2">
      <c r="A23" s="23">
        <v>30</v>
      </c>
      <c r="B23" s="235"/>
      <c r="C23" s="229">
        <v>11</v>
      </c>
      <c r="D23" s="42"/>
      <c r="E23" s="12"/>
      <c r="F23" s="12"/>
      <c r="G23" s="12"/>
      <c r="H23" s="12"/>
      <c r="I23" s="12"/>
      <c r="J23" s="12"/>
      <c r="K23" s="12"/>
      <c r="L23" s="12" t="s">
        <v>92</v>
      </c>
      <c r="M23" s="12">
        <v>30</v>
      </c>
      <c r="N23" s="12"/>
      <c r="O23" s="12"/>
      <c r="P23" s="12"/>
      <c r="Q23" s="24">
        <f t="shared" si="0"/>
        <v>30</v>
      </c>
    </row>
    <row r="24" spans="1:17" ht="15" customHeight="1" x14ac:dyDescent="0.2">
      <c r="A24" s="23">
        <v>30</v>
      </c>
      <c r="B24" s="225"/>
      <c r="C24" s="229">
        <v>41</v>
      </c>
      <c r="D24" s="2"/>
      <c r="E24" s="12">
        <v>30</v>
      </c>
      <c r="F24" s="33">
        <v>30</v>
      </c>
      <c r="G24" s="33">
        <v>30</v>
      </c>
      <c r="H24" s="12">
        <v>30</v>
      </c>
      <c r="I24" s="12">
        <v>30</v>
      </c>
      <c r="J24" s="12">
        <v>30</v>
      </c>
      <c r="K24" s="12">
        <v>30</v>
      </c>
      <c r="L24" s="12">
        <v>30</v>
      </c>
      <c r="M24" s="12">
        <v>30</v>
      </c>
      <c r="N24" s="12">
        <v>30</v>
      </c>
      <c r="O24" s="12">
        <v>30</v>
      </c>
      <c r="P24" s="12">
        <v>30</v>
      </c>
      <c r="Q24" s="24">
        <f t="shared" si="0"/>
        <v>360</v>
      </c>
    </row>
    <row r="25" spans="1:17" ht="15" customHeight="1" x14ac:dyDescent="0.2">
      <c r="A25" s="23">
        <v>30</v>
      </c>
      <c r="B25" s="225"/>
      <c r="C25" s="229">
        <v>41</v>
      </c>
      <c r="D25" s="42"/>
      <c r="E25" s="12"/>
      <c r="F25" s="12"/>
      <c r="G25" s="12"/>
      <c r="H25" s="12"/>
      <c r="I25" s="12"/>
      <c r="J25" s="12"/>
      <c r="K25" s="12"/>
      <c r="L25" s="12" t="s">
        <v>92</v>
      </c>
      <c r="M25" s="12">
        <v>30</v>
      </c>
      <c r="N25" s="12"/>
      <c r="O25" s="12"/>
      <c r="P25" s="12"/>
      <c r="Q25" s="24">
        <f t="shared" si="0"/>
        <v>30</v>
      </c>
    </row>
    <row r="26" spans="1:17" ht="15" customHeight="1" x14ac:dyDescent="0.2">
      <c r="A26" s="23">
        <v>30</v>
      </c>
      <c r="B26" s="225"/>
      <c r="C26" s="229">
        <v>41</v>
      </c>
      <c r="D26" s="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>
        <v>30</v>
      </c>
      <c r="P26" s="12">
        <v>30</v>
      </c>
      <c r="Q26" s="24">
        <f t="shared" si="0"/>
        <v>60</v>
      </c>
    </row>
    <row r="27" spans="1:17" ht="15" customHeight="1" x14ac:dyDescent="0.2">
      <c r="A27" s="23">
        <v>30</v>
      </c>
      <c r="B27" s="225"/>
      <c r="C27" s="229">
        <v>41</v>
      </c>
      <c r="D27" s="2"/>
      <c r="E27" s="12">
        <v>0</v>
      </c>
      <c r="F27" s="12">
        <v>0</v>
      </c>
      <c r="G27" s="12">
        <v>30</v>
      </c>
      <c r="H27" s="12">
        <v>30</v>
      </c>
      <c r="I27" s="12">
        <v>30</v>
      </c>
      <c r="J27" s="12">
        <v>30</v>
      </c>
      <c r="K27" s="12">
        <v>30</v>
      </c>
      <c r="L27" s="12">
        <v>30</v>
      </c>
      <c r="M27" s="12"/>
      <c r="N27" s="12">
        <v>60</v>
      </c>
      <c r="O27" s="12">
        <v>30</v>
      </c>
      <c r="P27" s="12">
        <v>30</v>
      </c>
      <c r="Q27" s="24">
        <f t="shared" si="0"/>
        <v>300</v>
      </c>
    </row>
    <row r="28" spans="1:17" ht="15" customHeight="1" x14ac:dyDescent="0.2">
      <c r="A28" s="23"/>
      <c r="B28" s="225"/>
      <c r="C28" s="229"/>
      <c r="D28" s="355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356"/>
      <c r="P28" s="12"/>
      <c r="Q28" s="24">
        <f t="shared" si="0"/>
        <v>0</v>
      </c>
    </row>
    <row r="29" spans="1:17" ht="15" customHeight="1" x14ac:dyDescent="0.2">
      <c r="A29" s="23"/>
      <c r="B29" s="225"/>
      <c r="C29" s="229"/>
      <c r="D29" s="35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56">
        <v>60</v>
      </c>
      <c r="Q29" s="24">
        <f t="shared" si="0"/>
        <v>60</v>
      </c>
    </row>
    <row r="30" spans="1:17" ht="15" customHeight="1" x14ac:dyDescent="0.2">
      <c r="A30" s="23"/>
      <c r="B30" s="225"/>
      <c r="C30" s="229"/>
      <c r="D30" s="309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4">
        <f t="shared" si="0"/>
        <v>0</v>
      </c>
    </row>
    <row r="31" spans="1:17" ht="15" customHeight="1" x14ac:dyDescent="0.2">
      <c r="A31" s="23"/>
      <c r="B31" s="224"/>
      <c r="C31" s="229"/>
      <c r="D31" s="309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24">
        <f t="shared" si="0"/>
        <v>0</v>
      </c>
    </row>
    <row r="32" spans="1:17" ht="15" customHeight="1" x14ac:dyDescent="0.2">
      <c r="A32" s="23"/>
      <c r="B32" s="224"/>
      <c r="C32" s="229"/>
      <c r="D32" s="309"/>
      <c r="E32" s="12"/>
      <c r="F32" s="12"/>
      <c r="G32" s="12"/>
      <c r="H32" s="12"/>
      <c r="I32" s="12"/>
      <c r="J32" s="12">
        <v>40</v>
      </c>
      <c r="K32" s="12">
        <v>80</v>
      </c>
      <c r="L32" s="12">
        <v>120</v>
      </c>
      <c r="M32" s="12"/>
      <c r="N32" s="12">
        <v>80</v>
      </c>
      <c r="O32" s="12">
        <v>80</v>
      </c>
      <c r="P32" s="12">
        <v>40</v>
      </c>
      <c r="Q32" s="24">
        <f t="shared" si="0"/>
        <v>440</v>
      </c>
    </row>
    <row r="33" spans="1:17" ht="15" customHeight="1" x14ac:dyDescent="0.2">
      <c r="A33" s="23"/>
      <c r="B33" s="224"/>
      <c r="C33" s="229"/>
      <c r="D33" s="309"/>
      <c r="E33" s="12"/>
      <c r="F33" s="12"/>
      <c r="G33" s="12"/>
      <c r="H33" s="12"/>
      <c r="I33" s="12">
        <v>40</v>
      </c>
      <c r="J33" s="12">
        <v>40</v>
      </c>
      <c r="K33" s="12"/>
      <c r="L33" s="12"/>
      <c r="M33" s="12"/>
      <c r="N33" s="12"/>
      <c r="O33" s="12">
        <v>80</v>
      </c>
      <c r="P33" s="12">
        <v>40</v>
      </c>
      <c r="Q33" s="24">
        <f t="shared" si="0"/>
        <v>200</v>
      </c>
    </row>
    <row r="34" spans="1:17" ht="15" customHeight="1" x14ac:dyDescent="0.2">
      <c r="A34" s="23"/>
      <c r="B34" s="224"/>
      <c r="C34" s="229"/>
      <c r="D34" s="309"/>
      <c r="E34" s="12"/>
      <c r="F34" s="12"/>
      <c r="G34" s="12"/>
      <c r="H34" s="12"/>
      <c r="I34" s="12"/>
      <c r="J34" s="12"/>
      <c r="K34" s="12">
        <v>40</v>
      </c>
      <c r="L34" s="12">
        <v>120</v>
      </c>
      <c r="M34" s="12">
        <v>120</v>
      </c>
      <c r="N34" s="12"/>
      <c r="O34" s="12">
        <v>120</v>
      </c>
      <c r="P34" s="12">
        <v>40</v>
      </c>
      <c r="Q34" s="24">
        <f t="shared" si="0"/>
        <v>440</v>
      </c>
    </row>
    <row r="35" spans="1:17" ht="15" customHeight="1" x14ac:dyDescent="0.2">
      <c r="A35" s="23"/>
      <c r="B35" s="224"/>
      <c r="C35" s="229"/>
      <c r="D35" s="309"/>
      <c r="E35" s="12"/>
      <c r="F35" s="12"/>
      <c r="G35" s="12"/>
      <c r="H35" s="12"/>
      <c r="I35" s="12"/>
      <c r="J35" s="12"/>
      <c r="K35" s="12"/>
      <c r="L35" s="12">
        <v>40</v>
      </c>
      <c r="M35" s="12"/>
      <c r="N35" s="12">
        <v>40</v>
      </c>
      <c r="O35" s="12">
        <v>40</v>
      </c>
      <c r="P35" s="12">
        <v>40</v>
      </c>
      <c r="Q35" s="24">
        <f t="shared" si="0"/>
        <v>160</v>
      </c>
    </row>
    <row r="36" spans="1:17" ht="15" customHeight="1" x14ac:dyDescent="0.2">
      <c r="A36" s="23"/>
      <c r="B36" s="224"/>
      <c r="C36" s="229"/>
      <c r="D36" s="309"/>
      <c r="E36" s="12"/>
      <c r="F36" s="12"/>
      <c r="G36" s="12"/>
      <c r="H36" s="12"/>
      <c r="I36" s="12"/>
      <c r="J36" s="12"/>
      <c r="K36" s="12"/>
      <c r="L36" s="12">
        <v>40</v>
      </c>
      <c r="M36" s="12"/>
      <c r="N36" s="12"/>
      <c r="O36" s="12"/>
      <c r="P36" s="12"/>
      <c r="Q36" s="24">
        <f t="shared" si="0"/>
        <v>40</v>
      </c>
    </row>
    <row r="37" spans="1:17" ht="15" customHeight="1" x14ac:dyDescent="0.2">
      <c r="A37" s="23"/>
      <c r="B37" s="224"/>
      <c r="C37" s="229"/>
      <c r="D37" s="309"/>
      <c r="E37" s="12"/>
      <c r="F37" s="12"/>
      <c r="G37" s="12"/>
      <c r="H37" s="12"/>
      <c r="I37" s="12"/>
      <c r="J37" s="12"/>
      <c r="K37" s="12"/>
      <c r="L37" s="12">
        <v>40</v>
      </c>
      <c r="M37" s="12">
        <v>40</v>
      </c>
      <c r="N37" s="12"/>
      <c r="O37" s="12">
        <v>40</v>
      </c>
      <c r="P37" s="12"/>
      <c r="Q37" s="24">
        <f t="shared" si="0"/>
        <v>120</v>
      </c>
    </row>
    <row r="38" spans="1:17" ht="15" customHeight="1" x14ac:dyDescent="0.2">
      <c r="A38" s="23"/>
      <c r="B38" s="224"/>
      <c r="C38" s="229"/>
      <c r="D38" s="309"/>
      <c r="E38" s="12"/>
      <c r="F38" s="12"/>
      <c r="G38" s="12"/>
      <c r="H38" s="12"/>
      <c r="I38" s="12"/>
      <c r="J38" s="12"/>
      <c r="K38" s="12"/>
      <c r="L38" s="12">
        <v>80</v>
      </c>
      <c r="M38" s="12">
        <v>40</v>
      </c>
      <c r="N38" s="12"/>
      <c r="O38" s="12"/>
      <c r="P38" s="12">
        <v>40</v>
      </c>
      <c r="Q38" s="24">
        <f t="shared" si="0"/>
        <v>160</v>
      </c>
    </row>
    <row r="39" spans="1:17" ht="15" customHeight="1" x14ac:dyDescent="0.2">
      <c r="A39" s="23"/>
      <c r="B39" s="224"/>
      <c r="C39" s="229"/>
      <c r="D39" s="309"/>
      <c r="E39" s="12"/>
      <c r="F39" s="12"/>
      <c r="G39" s="12"/>
      <c r="H39" s="12"/>
      <c r="I39" s="12"/>
      <c r="J39" s="12"/>
      <c r="K39" s="12"/>
      <c r="L39" s="12"/>
      <c r="M39" s="12">
        <v>40</v>
      </c>
      <c r="N39" s="12">
        <v>40</v>
      </c>
      <c r="O39" s="12">
        <v>40</v>
      </c>
      <c r="P39" s="12">
        <v>40</v>
      </c>
      <c r="Q39" s="24">
        <f t="shared" si="0"/>
        <v>160</v>
      </c>
    </row>
    <row r="40" spans="1:17" ht="15" customHeight="1" x14ac:dyDescent="0.2">
      <c r="A40" s="23"/>
      <c r="B40" s="224"/>
      <c r="C40" s="229"/>
      <c r="D40" s="309"/>
      <c r="E40" s="12"/>
      <c r="F40" s="12"/>
      <c r="G40" s="12"/>
      <c r="H40" s="12"/>
      <c r="I40" s="12"/>
      <c r="J40" s="12"/>
      <c r="K40" s="12"/>
      <c r="L40" s="12"/>
      <c r="M40" s="12">
        <v>80</v>
      </c>
      <c r="N40" s="12">
        <v>120</v>
      </c>
      <c r="O40" s="12"/>
      <c r="P40" s="12">
        <v>80</v>
      </c>
      <c r="Q40" s="24">
        <f t="shared" si="0"/>
        <v>280</v>
      </c>
    </row>
    <row r="41" spans="1:17" ht="15" customHeight="1" x14ac:dyDescent="0.2">
      <c r="A41" s="23"/>
      <c r="B41" s="224"/>
      <c r="C41" s="229"/>
      <c r="D41" s="309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351">
        <v>40</v>
      </c>
      <c r="P41" s="12">
        <v>40</v>
      </c>
      <c r="Q41" s="24">
        <f t="shared" si="0"/>
        <v>80</v>
      </c>
    </row>
    <row r="42" spans="1:17" ht="15" customHeight="1" x14ac:dyDescent="0.2">
      <c r="A42" s="23"/>
      <c r="B42" s="224"/>
      <c r="C42" s="229"/>
      <c r="D42" s="309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351">
        <v>40</v>
      </c>
      <c r="P42" s="12">
        <v>40</v>
      </c>
      <c r="Q42" s="24">
        <f t="shared" si="0"/>
        <v>80</v>
      </c>
    </row>
    <row r="43" spans="1:17" ht="15" customHeight="1" x14ac:dyDescent="0.2">
      <c r="A43" s="23"/>
      <c r="B43" s="224"/>
      <c r="C43" s="229"/>
      <c r="D43" s="309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351"/>
      <c r="P43" s="12"/>
      <c r="Q43" s="24">
        <f t="shared" si="0"/>
        <v>0</v>
      </c>
    </row>
    <row r="44" spans="1:17" ht="15" customHeight="1" x14ac:dyDescent="0.2">
      <c r="A44" s="23"/>
      <c r="B44" s="224"/>
      <c r="C44" s="229"/>
      <c r="D44" s="309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351"/>
      <c r="P44" s="12"/>
      <c r="Q44" s="24">
        <f t="shared" si="0"/>
        <v>0</v>
      </c>
    </row>
    <row r="45" spans="1:17" ht="15" customHeight="1" x14ac:dyDescent="0.2">
      <c r="A45" s="23"/>
      <c r="B45" s="224"/>
      <c r="C45" s="229"/>
      <c r="D45" s="309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351"/>
      <c r="P45" s="12"/>
      <c r="Q45" s="24">
        <f t="shared" si="0"/>
        <v>0</v>
      </c>
    </row>
    <row r="46" spans="1:17" ht="15" customHeight="1" x14ac:dyDescent="0.2">
      <c r="A46" s="23"/>
      <c r="B46" s="224"/>
      <c r="C46" s="229"/>
      <c r="D46" s="355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357"/>
      <c r="P46" s="12"/>
      <c r="Q46" s="24">
        <f t="shared" si="0"/>
        <v>0</v>
      </c>
    </row>
    <row r="47" spans="1:17" ht="15" customHeight="1" x14ac:dyDescent="0.2">
      <c r="A47" s="23"/>
      <c r="B47" s="224"/>
      <c r="C47" s="229"/>
      <c r="D47" s="309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351"/>
      <c r="P47" s="12"/>
      <c r="Q47" s="24">
        <f t="shared" si="0"/>
        <v>0</v>
      </c>
    </row>
    <row r="48" spans="1:17" ht="15" customHeight="1" x14ac:dyDescent="0.2">
      <c r="A48" s="23"/>
      <c r="B48" s="224"/>
      <c r="C48" s="229"/>
      <c r="D48" s="309"/>
      <c r="E48" s="12"/>
      <c r="F48" s="12"/>
      <c r="G48" s="12"/>
      <c r="H48" s="2"/>
      <c r="I48" s="12"/>
      <c r="J48" s="12"/>
      <c r="K48" s="12"/>
      <c r="L48" s="12"/>
      <c r="M48" s="12"/>
      <c r="N48" s="12"/>
      <c r="O48" s="351"/>
      <c r="P48" s="12"/>
      <c r="Q48" s="24">
        <f t="shared" si="0"/>
        <v>0</v>
      </c>
    </row>
    <row r="49" spans="1:17" ht="15" customHeight="1" x14ac:dyDescent="0.2">
      <c r="A49" s="23"/>
      <c r="B49" s="224"/>
      <c r="C49" s="229"/>
      <c r="D49" s="2"/>
      <c r="E49" s="12"/>
      <c r="F49" s="12"/>
      <c r="G49" s="12"/>
      <c r="H49" s="2"/>
      <c r="I49" s="12"/>
      <c r="J49" s="12"/>
      <c r="K49" s="12"/>
      <c r="L49" s="12"/>
      <c r="M49" s="12"/>
      <c r="N49" s="12"/>
      <c r="P49" s="12"/>
      <c r="Q49" s="24">
        <f t="shared" si="0"/>
        <v>0</v>
      </c>
    </row>
    <row r="50" spans="1:17" ht="15" customHeight="1" x14ac:dyDescent="0.2">
      <c r="A50" s="23"/>
      <c r="B50" s="224"/>
      <c r="C50" s="229"/>
      <c r="D50" s="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24">
        <f t="shared" si="0"/>
        <v>0</v>
      </c>
    </row>
    <row r="51" spans="1:17" ht="15" customHeight="1" x14ac:dyDescent="0.2">
      <c r="A51" s="23"/>
      <c r="B51" s="224"/>
      <c r="C51" s="229"/>
      <c r="D51" s="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24">
        <f t="shared" si="0"/>
        <v>0</v>
      </c>
    </row>
    <row r="52" spans="1:17" ht="15" customHeight="1" x14ac:dyDescent="0.2">
      <c r="A52" s="23"/>
      <c r="B52" s="224"/>
      <c r="C52" s="229"/>
      <c r="D52" s="2"/>
      <c r="E52" s="12"/>
      <c r="F52" s="12"/>
      <c r="G52" s="12">
        <v>30</v>
      </c>
      <c r="H52" s="12"/>
      <c r="I52" s="12"/>
      <c r="J52" s="12"/>
      <c r="K52" s="12"/>
      <c r="L52" s="12"/>
      <c r="M52" s="12"/>
      <c r="N52" s="12"/>
      <c r="O52" s="12"/>
      <c r="P52" s="12"/>
      <c r="Q52" s="24">
        <f t="shared" si="0"/>
        <v>30</v>
      </c>
    </row>
    <row r="53" spans="1:17" ht="15" customHeight="1" x14ac:dyDescent="0.2">
      <c r="A53" s="23"/>
      <c r="B53" s="224"/>
      <c r="C53" s="229"/>
      <c r="D53" s="2"/>
      <c r="E53" s="12"/>
      <c r="F53" s="12"/>
      <c r="G53" s="12">
        <v>30</v>
      </c>
      <c r="H53" s="12"/>
      <c r="I53" s="12"/>
      <c r="J53" s="12"/>
      <c r="K53" s="12"/>
      <c r="L53" s="12"/>
      <c r="M53" s="12"/>
      <c r="N53" s="12"/>
      <c r="P53" s="12"/>
      <c r="Q53" s="24">
        <f t="shared" si="0"/>
        <v>30</v>
      </c>
    </row>
    <row r="54" spans="1:17" ht="15" customHeight="1" x14ac:dyDescent="0.2">
      <c r="A54" s="23"/>
      <c r="B54" s="224"/>
      <c r="C54" s="229"/>
      <c r="D54" s="2"/>
      <c r="E54" s="12"/>
      <c r="F54" s="12"/>
      <c r="G54" s="12"/>
      <c r="H54" s="12"/>
      <c r="I54" s="12">
        <v>15</v>
      </c>
      <c r="J54" s="12"/>
      <c r="K54" s="12"/>
      <c r="L54" s="12"/>
      <c r="M54" s="12"/>
      <c r="N54" s="12"/>
      <c r="O54" s="12"/>
      <c r="P54" s="12"/>
      <c r="Q54" s="24">
        <f t="shared" si="0"/>
        <v>15</v>
      </c>
    </row>
    <row r="55" spans="1:17" ht="15" customHeight="1" x14ac:dyDescent="0.2">
      <c r="A55" s="23"/>
      <c r="B55" s="224"/>
      <c r="C55" s="229"/>
      <c r="D55" s="2"/>
      <c r="E55" s="12"/>
      <c r="F55" s="12"/>
      <c r="G55" s="12"/>
      <c r="H55" s="12"/>
      <c r="I55" s="12"/>
      <c r="J55" s="12"/>
      <c r="K55" s="12">
        <v>30</v>
      </c>
      <c r="L55" s="12"/>
      <c r="M55" s="12"/>
      <c r="N55" s="12"/>
      <c r="O55" s="12"/>
      <c r="P55" s="12"/>
      <c r="Q55" s="24">
        <f t="shared" si="0"/>
        <v>30</v>
      </c>
    </row>
    <row r="56" spans="1:17" ht="15" customHeight="1" x14ac:dyDescent="0.2">
      <c r="A56" s="23"/>
      <c r="B56" s="224"/>
      <c r="C56" s="229"/>
      <c r="D56" s="2"/>
      <c r="E56" s="12"/>
      <c r="F56" s="12"/>
      <c r="G56" s="12"/>
      <c r="H56" s="12"/>
      <c r="I56" s="12"/>
      <c r="J56" s="12"/>
      <c r="K56" s="12">
        <v>30</v>
      </c>
      <c r="L56" s="12"/>
      <c r="M56" s="12"/>
      <c r="N56" s="12"/>
      <c r="O56" s="12"/>
      <c r="P56" s="12"/>
      <c r="Q56" s="24">
        <f t="shared" si="0"/>
        <v>30</v>
      </c>
    </row>
    <row r="57" spans="1:17" ht="15" customHeight="1" x14ac:dyDescent="0.2">
      <c r="A57" s="23"/>
      <c r="B57" s="224"/>
      <c r="C57" s="229"/>
      <c r="D57" s="2"/>
      <c r="E57" s="12"/>
      <c r="H57" s="12"/>
      <c r="I57" s="12"/>
      <c r="J57" s="12"/>
      <c r="K57" s="12"/>
      <c r="L57" s="12">
        <v>30</v>
      </c>
      <c r="M57" s="12"/>
      <c r="N57" s="12"/>
      <c r="O57" s="12"/>
      <c r="P57" s="12"/>
      <c r="Q57" s="24">
        <f t="shared" si="0"/>
        <v>30</v>
      </c>
    </row>
    <row r="58" spans="1:17" ht="15" customHeight="1" x14ac:dyDescent="0.2">
      <c r="A58" s="23"/>
      <c r="B58" s="224"/>
      <c r="C58" s="229"/>
      <c r="D58" s="2"/>
      <c r="E58" s="12"/>
      <c r="F58" s="12"/>
      <c r="G58" s="12"/>
      <c r="H58" s="12"/>
      <c r="I58" s="12"/>
      <c r="J58" s="12"/>
      <c r="K58" s="12"/>
      <c r="L58" s="12"/>
      <c r="M58" s="12"/>
      <c r="N58" s="12">
        <v>30</v>
      </c>
      <c r="O58" s="12">
        <v>30</v>
      </c>
      <c r="P58" s="12"/>
      <c r="Q58" s="24">
        <f t="shared" si="0"/>
        <v>60</v>
      </c>
    </row>
    <row r="59" spans="1:17" ht="15" customHeight="1" x14ac:dyDescent="0.2">
      <c r="A59" s="23"/>
      <c r="B59" s="224"/>
      <c r="C59" s="229"/>
      <c r="E59" s="12"/>
      <c r="F59" s="12"/>
      <c r="G59" s="12"/>
      <c r="H59" s="12"/>
      <c r="J59" s="12"/>
      <c r="K59" s="12"/>
      <c r="L59" s="12"/>
      <c r="M59" s="12"/>
      <c r="N59" s="12"/>
      <c r="O59" s="12"/>
      <c r="P59" s="12"/>
      <c r="Q59" s="24">
        <f t="shared" si="0"/>
        <v>0</v>
      </c>
    </row>
    <row r="60" spans="1:17" ht="15" customHeight="1" x14ac:dyDescent="0.2">
      <c r="A60" s="23"/>
      <c r="B60" s="224"/>
      <c r="C60" s="229"/>
      <c r="D60" s="206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207"/>
      <c r="P60" s="12"/>
      <c r="Q60" s="24">
        <f t="shared" si="0"/>
        <v>0</v>
      </c>
    </row>
    <row r="61" spans="1:17" ht="15" customHeight="1" x14ac:dyDescent="0.2">
      <c r="A61" s="23"/>
      <c r="B61" s="224"/>
      <c r="C61" s="229"/>
      <c r="D61" s="206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207"/>
      <c r="P61" s="12"/>
      <c r="Q61" s="24">
        <f t="shared" si="0"/>
        <v>0</v>
      </c>
    </row>
    <row r="62" spans="1:17" ht="15" customHeight="1" x14ac:dyDescent="0.2">
      <c r="A62" s="23"/>
      <c r="B62" s="224"/>
      <c r="C62" s="229"/>
      <c r="D62" s="206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207"/>
      <c r="Q62" s="24">
        <f t="shared" si="0"/>
        <v>0</v>
      </c>
    </row>
    <row r="63" spans="1:17" ht="15" customHeight="1" x14ac:dyDescent="0.2">
      <c r="A63" s="23"/>
      <c r="B63" s="224"/>
      <c r="C63" s="229"/>
      <c r="D63" s="206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207"/>
      <c r="Q63" s="24">
        <f t="shared" si="0"/>
        <v>0</v>
      </c>
    </row>
    <row r="64" spans="1:17" ht="15" customHeight="1" x14ac:dyDescent="0.2">
      <c r="A64" s="23"/>
      <c r="B64" s="224"/>
      <c r="C64" s="229"/>
      <c r="D64" s="206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207"/>
      <c r="Q64" s="24">
        <f t="shared" si="0"/>
        <v>0</v>
      </c>
    </row>
    <row r="65" spans="1:17" ht="15" customHeight="1" x14ac:dyDescent="0.2">
      <c r="A65" s="23"/>
      <c r="B65" s="224"/>
      <c r="C65" s="229"/>
      <c r="D65" s="206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207"/>
      <c r="Q65" s="24">
        <f t="shared" si="0"/>
        <v>0</v>
      </c>
    </row>
    <row r="66" spans="1:17" ht="15" customHeight="1" x14ac:dyDescent="0.2">
      <c r="A66" s="23"/>
      <c r="B66" s="224"/>
      <c r="C66" s="229"/>
      <c r="D66" s="206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207"/>
      <c r="Q66" s="24">
        <f t="shared" si="0"/>
        <v>0</v>
      </c>
    </row>
    <row r="67" spans="1:17" ht="15" customHeight="1" x14ac:dyDescent="0.2">
      <c r="A67" s="23"/>
      <c r="B67" s="224"/>
      <c r="C67" s="229"/>
      <c r="D67" s="206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207"/>
      <c r="Q67" s="24">
        <f>SUM(H67:P67)</f>
        <v>0</v>
      </c>
    </row>
    <row r="68" spans="1:17" ht="15" customHeight="1" x14ac:dyDescent="0.2">
      <c r="A68" s="23"/>
      <c r="B68" s="224"/>
      <c r="C68" s="229"/>
      <c r="D68" s="206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207"/>
      <c r="Q68" s="24">
        <f t="shared" si="0"/>
        <v>0</v>
      </c>
    </row>
    <row r="69" spans="1:17" ht="15" customHeight="1" x14ac:dyDescent="0.2">
      <c r="A69" s="23"/>
      <c r="B69" s="224"/>
      <c r="C69" s="229"/>
      <c r="D69" s="206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207"/>
      <c r="Q69" s="24">
        <f t="shared" si="0"/>
        <v>0</v>
      </c>
    </row>
    <row r="70" spans="1:17" ht="15" customHeight="1" x14ac:dyDescent="0.2">
      <c r="A70" s="23"/>
      <c r="B70" s="224"/>
      <c r="C70" s="229"/>
      <c r="D70" s="206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207"/>
      <c r="Q70" s="24">
        <f t="shared" si="0"/>
        <v>0</v>
      </c>
    </row>
    <row r="71" spans="1:17" ht="15" customHeight="1" x14ac:dyDescent="0.2">
      <c r="A71" s="23"/>
      <c r="B71" s="224"/>
      <c r="C71" s="229"/>
      <c r="D71" s="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24">
        <f t="shared" si="0"/>
        <v>0</v>
      </c>
    </row>
    <row r="72" spans="1:17" ht="15" customHeight="1" thickBot="1" x14ac:dyDescent="0.3">
      <c r="A72" s="293"/>
      <c r="B72" s="294"/>
      <c r="C72" s="295"/>
      <c r="D72" s="296"/>
      <c r="E72" s="268"/>
      <c r="F72" s="268"/>
      <c r="G72" s="268"/>
      <c r="H72" s="12"/>
      <c r="I72" s="12"/>
      <c r="J72" s="12"/>
      <c r="K72" s="12"/>
      <c r="L72" s="12"/>
      <c r="M72" s="12"/>
      <c r="N72" s="12"/>
      <c r="O72" s="12"/>
      <c r="P72" s="12"/>
      <c r="Q72" s="20"/>
    </row>
    <row r="73" spans="1:17" ht="15" customHeight="1" thickTop="1" thickBot="1" x14ac:dyDescent="0.25">
      <c r="A73" s="37">
        <f>COUNT(A2:A72)</f>
        <v>21</v>
      </c>
      <c r="B73" s="37"/>
      <c r="C73" s="37"/>
      <c r="D73" s="35" t="s">
        <v>25</v>
      </c>
      <c r="E73" s="36">
        <f t="shared" ref="E73:Q73" si="1">SUM(E2:E71)</f>
        <v>280</v>
      </c>
      <c r="F73" s="36">
        <f t="shared" si="1"/>
        <v>190</v>
      </c>
      <c r="G73" s="36">
        <f t="shared" si="1"/>
        <v>370</v>
      </c>
      <c r="H73" s="36">
        <f t="shared" si="1"/>
        <v>340</v>
      </c>
      <c r="I73" s="36">
        <f t="shared" si="1"/>
        <v>485</v>
      </c>
      <c r="J73" s="36">
        <f t="shared" si="1"/>
        <v>480</v>
      </c>
      <c r="K73" s="36">
        <f t="shared" si="1"/>
        <v>640</v>
      </c>
      <c r="L73" s="36">
        <f t="shared" si="1"/>
        <v>840</v>
      </c>
      <c r="M73" s="36">
        <f t="shared" si="1"/>
        <v>840</v>
      </c>
      <c r="N73" s="36">
        <f t="shared" si="1"/>
        <v>980</v>
      </c>
      <c r="O73" s="36">
        <f t="shared" si="1"/>
        <v>1030</v>
      </c>
      <c r="P73" s="36">
        <f t="shared" si="1"/>
        <v>980</v>
      </c>
      <c r="Q73" s="36">
        <f t="shared" si="1"/>
        <v>7455</v>
      </c>
    </row>
    <row r="74" spans="1:17" ht="15" customHeight="1" thickTop="1" x14ac:dyDescent="0.25">
      <c r="A74" s="16"/>
      <c r="B74" s="16"/>
      <c r="C74" s="16"/>
      <c r="D74" s="2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4"/>
    </row>
    <row r="75" spans="1:17" ht="15" customHeight="1" x14ac:dyDescent="0.25">
      <c r="A75" s="16"/>
      <c r="B75" s="16"/>
      <c r="C75" s="16"/>
      <c r="D75" s="2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4"/>
    </row>
    <row r="76" spans="1:17" ht="15" customHeight="1" x14ac:dyDescent="0.2"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ht="15" customHeight="1" x14ac:dyDescent="0.2">
      <c r="A77" s="3"/>
      <c r="B77" s="3"/>
      <c r="C77" s="3"/>
      <c r="D77" s="3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ht="15" customHeight="1" x14ac:dyDescent="0.2"/>
    <row r="79" spans="1:17" ht="15" customHeight="1" x14ac:dyDescent="0.2"/>
    <row r="80" spans="1:17" ht="15" customHeight="1" x14ac:dyDescent="0.2"/>
    <row r="81" spans="1:16" ht="15" customHeight="1" x14ac:dyDescent="0.2">
      <c r="A81" s="429"/>
      <c r="B81" s="429"/>
      <c r="C81" s="430"/>
      <c r="D81" s="431"/>
      <c r="E81" s="431"/>
      <c r="F81" s="431"/>
      <c r="G81" s="431"/>
      <c r="H81" s="431"/>
      <c r="I81" s="431"/>
      <c r="J81" s="431"/>
      <c r="K81" s="431"/>
      <c r="L81" s="431"/>
      <c r="M81" s="431"/>
      <c r="N81" s="431"/>
      <c r="O81" s="431"/>
      <c r="P81" s="431"/>
    </row>
    <row r="82" spans="1:16" ht="15" customHeight="1" x14ac:dyDescent="0.2"/>
    <row r="83" spans="1:16" ht="15" customHeight="1" x14ac:dyDescent="0.2"/>
    <row r="84" spans="1:16" ht="15" customHeight="1" x14ac:dyDescent="0.2">
      <c r="B84" s="310"/>
      <c r="D84" s="310"/>
      <c r="G84" s="207"/>
    </row>
    <row r="85" spans="1:16" ht="15" customHeight="1" x14ac:dyDescent="0.2">
      <c r="D85" s="310"/>
      <c r="P85" s="371"/>
    </row>
    <row r="86" spans="1:16" ht="15" customHeight="1" x14ac:dyDescent="0.2">
      <c r="D86" s="355"/>
      <c r="I86" s="12"/>
      <c r="O86" s="358"/>
    </row>
    <row r="87" spans="1:16" ht="15" customHeight="1" x14ac:dyDescent="0.2">
      <c r="D87" s="363"/>
      <c r="P87" s="358"/>
    </row>
    <row r="88" spans="1:16" ht="15" customHeight="1" x14ac:dyDescent="0.2"/>
    <row r="89" spans="1:16" ht="15" customHeight="1" x14ac:dyDescent="0.2"/>
    <row r="90" spans="1:16" ht="15" customHeight="1" x14ac:dyDescent="0.2"/>
    <row r="91" spans="1:16" ht="15" customHeight="1" x14ac:dyDescent="0.2"/>
    <row r="92" spans="1:16" ht="15" customHeight="1" x14ac:dyDescent="0.2"/>
    <row r="93" spans="1:16" ht="15" customHeight="1" x14ac:dyDescent="0.2">
      <c r="A93" s="311"/>
    </row>
    <row r="94" spans="1:16" ht="15" customHeight="1" x14ac:dyDescent="0.2"/>
    <row r="95" spans="1:16" ht="15" customHeight="1" x14ac:dyDescent="0.2"/>
    <row r="96" spans="1:1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</sheetData>
  <sheetProtection algorithmName="SHA-512" hashValue="DwrXwmIr1TRWGbIXK1ynelqaWOVVySjqx4de5oZLgLlux89Wn6f+TdlXMHRqQ1c41YGH3C/tl9OpL9BBCegJVA==" saltValue="qDSmxkSUnUa42WUGra5A+Q==" spinCount="100000" sheet="1" objects="1" scenarios="1"/>
  <sortState xmlns:xlrd2="http://schemas.microsoft.com/office/spreadsheetml/2017/richdata2" ref="A3:P27">
    <sortCondition ref="D3:D27"/>
  </sortState>
  <customSheetViews>
    <customSheetView guid="{0980F608-5825-4070-8AF8-E65C224D2CDC}" scale="75">
      <pane ySplit="1" topLeftCell="A41" activePane="bottomLeft" state="frozen"/>
      <selection pane="bottomLeft" activeCell="G24" sqref="G24"/>
      <pageMargins left="0.31496062992125984" right="0.31496062992125984" top="0.74803149606299213" bottom="0.55118110236220474" header="0.31496062992125984" footer="0.31496062992125984"/>
      <printOptions horizontalCentered="1"/>
      <pageSetup paperSize="9" scale="55" orientation="landscape" r:id="rId1"/>
      <headerFooter>
        <oddHeader xml:space="preserve">&amp;LASOCIACIÓN AVANCE&amp;C&amp;"Calibri,Negrita"&amp;12PAGO TRANSFERENCIA&amp;REJERCICIO 2015
</oddHeader>
      </headerFooter>
    </customSheetView>
  </customSheetViews>
  <printOptions horizontalCentered="1"/>
  <pageMargins left="0.31496062992125984" right="0.31496062992125984" top="0.74803149606299213" bottom="0.55118110236220474" header="0.31496062992125984" footer="0.31496062992125984"/>
  <pageSetup paperSize="9" scale="55" orientation="landscape" r:id="rId2"/>
  <headerFooter>
    <oddHeader xml:space="preserve">&amp;LASOCIACIÓN AVANCE&amp;C&amp;"Calibri,Negrita"&amp;12PAGO TRANSFERENCIA&amp;REJERCICIO 2015
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R240"/>
  <sheetViews>
    <sheetView topLeftCell="D168" zoomScale="75" zoomScaleNormal="75" workbookViewId="0">
      <selection activeCell="I236" sqref="I236"/>
    </sheetView>
  </sheetViews>
  <sheetFormatPr baseColWidth="10" defaultRowHeight="12.75" x14ac:dyDescent="0.2"/>
  <cols>
    <col min="1" max="1" width="8.7109375" customWidth="1"/>
    <col min="2" max="2" width="15.7109375" customWidth="1"/>
    <col min="3" max="3" width="10.7109375" customWidth="1"/>
    <col min="4" max="4" width="53.7109375" customWidth="1"/>
    <col min="5" max="16" width="12.7109375" style="1" customWidth="1"/>
    <col min="17" max="17" width="15.7109375" style="1" customWidth="1"/>
  </cols>
  <sheetData>
    <row r="1" spans="1:17" ht="17.25" thickTop="1" thickBot="1" x14ac:dyDescent="0.25">
      <c r="A1" s="18" t="s">
        <v>14</v>
      </c>
      <c r="B1" s="18" t="s">
        <v>64</v>
      </c>
      <c r="C1" s="18" t="s">
        <v>67</v>
      </c>
      <c r="D1" s="18" t="s">
        <v>60</v>
      </c>
      <c r="E1" s="19" t="s">
        <v>1</v>
      </c>
      <c r="F1" s="19" t="s">
        <v>2</v>
      </c>
      <c r="G1" s="19" t="s">
        <v>3</v>
      </c>
      <c r="H1" s="19" t="s">
        <v>4</v>
      </c>
      <c r="I1" s="19" t="s">
        <v>5</v>
      </c>
      <c r="J1" s="19" t="s">
        <v>6</v>
      </c>
      <c r="K1" s="19" t="s">
        <v>7</v>
      </c>
      <c r="L1" s="19" t="s">
        <v>8</v>
      </c>
      <c r="M1" s="19" t="s">
        <v>9</v>
      </c>
      <c r="N1" s="19" t="s">
        <v>10</v>
      </c>
      <c r="O1" s="19" t="s">
        <v>11</v>
      </c>
      <c r="P1" s="19" t="s">
        <v>12</v>
      </c>
      <c r="Q1" s="19" t="s">
        <v>13</v>
      </c>
    </row>
    <row r="2" spans="1:17" ht="15" customHeight="1" thickTop="1" x14ac:dyDescent="0.2">
      <c r="A2" s="8">
        <v>0</v>
      </c>
      <c r="B2" s="230"/>
      <c r="C2" s="230">
        <v>41</v>
      </c>
      <c r="D2" s="5"/>
      <c r="E2" s="260">
        <v>0</v>
      </c>
      <c r="F2" s="260">
        <v>0</v>
      </c>
      <c r="G2" s="210">
        <v>30</v>
      </c>
      <c r="H2" s="210">
        <v>30</v>
      </c>
      <c r="I2" s="210">
        <v>30</v>
      </c>
      <c r="J2" s="210">
        <v>30</v>
      </c>
      <c r="K2" s="210">
        <v>30</v>
      </c>
      <c r="L2" s="210">
        <v>30</v>
      </c>
      <c r="M2" s="210">
        <v>30</v>
      </c>
      <c r="N2" s="210">
        <v>30</v>
      </c>
      <c r="O2" s="210">
        <v>30</v>
      </c>
      <c r="P2" s="210">
        <v>30</v>
      </c>
      <c r="Q2" s="28">
        <f t="shared" ref="Q2:Q18" si="0">SUM(E2:P2)</f>
        <v>300</v>
      </c>
    </row>
    <row r="3" spans="1:17" ht="15" customHeight="1" x14ac:dyDescent="0.2">
      <c r="A3" s="8">
        <v>19</v>
      </c>
      <c r="B3" s="230"/>
      <c r="C3" s="230">
        <v>41</v>
      </c>
      <c r="D3" s="298"/>
      <c r="E3" s="34"/>
      <c r="F3" s="34"/>
      <c r="G3" s="34"/>
      <c r="H3" s="34"/>
      <c r="I3" s="34">
        <v>60</v>
      </c>
      <c r="J3" s="34">
        <v>60</v>
      </c>
      <c r="K3" s="34">
        <v>60</v>
      </c>
      <c r="L3" s="340">
        <v>60</v>
      </c>
      <c r="M3" s="33">
        <v>30</v>
      </c>
      <c r="N3" s="33">
        <v>30</v>
      </c>
      <c r="O3" s="280">
        <v>30</v>
      </c>
      <c r="P3" s="280">
        <v>30</v>
      </c>
      <c r="Q3" s="24">
        <f t="shared" si="0"/>
        <v>360</v>
      </c>
    </row>
    <row r="4" spans="1:17" ht="15" customHeight="1" x14ac:dyDescent="0.2">
      <c r="A4" s="8">
        <v>0</v>
      </c>
      <c r="B4" s="230"/>
      <c r="C4" s="232">
        <v>41</v>
      </c>
      <c r="D4" s="2"/>
      <c r="E4" s="281">
        <v>35</v>
      </c>
      <c r="F4" s="280">
        <v>40</v>
      </c>
      <c r="G4" s="33">
        <v>40</v>
      </c>
      <c r="H4" s="33">
        <v>40</v>
      </c>
      <c r="I4" s="33">
        <v>40</v>
      </c>
      <c r="J4" s="33">
        <v>40</v>
      </c>
      <c r="K4" s="33">
        <v>40</v>
      </c>
      <c r="L4" s="33">
        <v>40</v>
      </c>
      <c r="M4" s="33">
        <v>40</v>
      </c>
      <c r="N4" s="33">
        <v>35</v>
      </c>
      <c r="O4" s="33">
        <v>35</v>
      </c>
      <c r="P4" s="33">
        <v>30</v>
      </c>
      <c r="Q4" s="24">
        <f t="shared" si="0"/>
        <v>455</v>
      </c>
    </row>
    <row r="5" spans="1:17" ht="15" customHeight="1" x14ac:dyDescent="0.2">
      <c r="A5" s="8">
        <v>134</v>
      </c>
      <c r="B5" s="230"/>
      <c r="C5" s="235">
        <v>41</v>
      </c>
      <c r="D5" s="298"/>
      <c r="E5" s="33"/>
      <c r="F5" s="33"/>
      <c r="G5" s="33"/>
      <c r="H5" s="33">
        <v>30</v>
      </c>
      <c r="I5" s="33">
        <v>30</v>
      </c>
      <c r="J5" s="33">
        <v>30</v>
      </c>
      <c r="K5" s="33">
        <v>30</v>
      </c>
      <c r="L5" s="33">
        <v>30</v>
      </c>
      <c r="M5" s="33">
        <v>30</v>
      </c>
      <c r="N5" s="33">
        <v>30</v>
      </c>
      <c r="O5" s="33">
        <v>30</v>
      </c>
      <c r="P5" s="33">
        <v>30</v>
      </c>
      <c r="Q5" s="24">
        <f t="shared" si="0"/>
        <v>270</v>
      </c>
    </row>
    <row r="6" spans="1:17" ht="15" customHeight="1" x14ac:dyDescent="0.2">
      <c r="A6" s="262"/>
      <c r="B6" s="263"/>
      <c r="C6" s="277">
        <v>29</v>
      </c>
      <c r="D6" s="267"/>
      <c r="E6" s="268">
        <v>30</v>
      </c>
      <c r="F6" s="268">
        <v>30</v>
      </c>
      <c r="G6" s="268">
        <v>30</v>
      </c>
      <c r="H6" s="268"/>
      <c r="I6" s="33"/>
      <c r="J6" s="33"/>
      <c r="K6" s="33"/>
      <c r="L6" s="33"/>
      <c r="M6" s="33"/>
      <c r="N6" s="33"/>
      <c r="O6" s="33"/>
      <c r="P6" s="33"/>
      <c r="Q6" s="24">
        <f t="shared" si="0"/>
        <v>90</v>
      </c>
    </row>
    <row r="7" spans="1:17" ht="15" customHeight="1" x14ac:dyDescent="0.2">
      <c r="A7" s="8">
        <v>102</v>
      </c>
      <c r="B7" s="230"/>
      <c r="C7" s="231">
        <v>10</v>
      </c>
      <c r="D7" s="2"/>
      <c r="E7" s="209">
        <v>0</v>
      </c>
      <c r="F7" s="209">
        <v>0</v>
      </c>
      <c r="G7" s="33">
        <v>30</v>
      </c>
      <c r="H7" s="33">
        <v>30</v>
      </c>
      <c r="I7" s="33">
        <v>30</v>
      </c>
      <c r="J7" s="33">
        <v>30</v>
      </c>
      <c r="K7" s="33">
        <v>30</v>
      </c>
      <c r="L7" s="33">
        <v>30</v>
      </c>
      <c r="M7" s="33">
        <v>30</v>
      </c>
      <c r="N7" s="33">
        <v>30</v>
      </c>
      <c r="O7" s="33">
        <v>30</v>
      </c>
      <c r="P7" s="33">
        <v>30</v>
      </c>
      <c r="Q7" s="24">
        <f t="shared" si="0"/>
        <v>300</v>
      </c>
    </row>
    <row r="8" spans="1:17" ht="15" customHeight="1" x14ac:dyDescent="0.2">
      <c r="A8" s="8">
        <v>0</v>
      </c>
      <c r="B8" s="230"/>
      <c r="C8" s="230">
        <v>41</v>
      </c>
      <c r="D8" s="42"/>
      <c r="E8" s="269">
        <v>30</v>
      </c>
      <c r="F8" s="33">
        <v>30</v>
      </c>
      <c r="G8" s="33">
        <v>30</v>
      </c>
      <c r="H8" s="33">
        <v>30</v>
      </c>
      <c r="I8" s="33">
        <v>30</v>
      </c>
      <c r="J8" s="33">
        <v>30</v>
      </c>
      <c r="K8" s="33">
        <v>30</v>
      </c>
      <c r="L8" s="33">
        <v>30</v>
      </c>
      <c r="M8" s="33">
        <v>30</v>
      </c>
      <c r="N8" s="33">
        <v>30</v>
      </c>
      <c r="O8" s="33">
        <v>30</v>
      </c>
      <c r="P8" s="33">
        <v>30</v>
      </c>
      <c r="Q8" s="24">
        <f t="shared" si="0"/>
        <v>360</v>
      </c>
    </row>
    <row r="9" spans="1:17" ht="15" customHeight="1" x14ac:dyDescent="0.2">
      <c r="A9" s="262"/>
      <c r="B9" s="263"/>
      <c r="C9" s="282">
        <v>41</v>
      </c>
      <c r="D9" s="266"/>
      <c r="E9" s="291">
        <v>30</v>
      </c>
      <c r="F9" s="268">
        <v>30</v>
      </c>
      <c r="G9" s="280">
        <v>30</v>
      </c>
      <c r="H9" s="280">
        <v>30</v>
      </c>
      <c r="I9" s="268">
        <v>30</v>
      </c>
      <c r="J9" s="268"/>
      <c r="K9" s="33"/>
      <c r="L9" s="33"/>
      <c r="M9" s="33"/>
      <c r="N9" s="33"/>
      <c r="O9" s="33"/>
      <c r="P9" s="33"/>
      <c r="Q9" s="24">
        <f t="shared" si="0"/>
        <v>150</v>
      </c>
    </row>
    <row r="10" spans="1:17" ht="15" customHeight="1" x14ac:dyDescent="0.2">
      <c r="A10" s="262"/>
      <c r="B10" s="263"/>
      <c r="C10" s="286">
        <v>11</v>
      </c>
      <c r="D10" s="267"/>
      <c r="E10" s="280">
        <v>30</v>
      </c>
      <c r="F10" s="265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24">
        <f t="shared" si="0"/>
        <v>30</v>
      </c>
    </row>
    <row r="11" spans="1:17" ht="15" customHeight="1" x14ac:dyDescent="0.2">
      <c r="A11" s="262"/>
      <c r="B11" s="263"/>
      <c r="C11" s="263">
        <v>41</v>
      </c>
      <c r="D11" s="297"/>
      <c r="E11" s="285">
        <v>30</v>
      </c>
      <c r="F11" s="268">
        <v>30</v>
      </c>
      <c r="G11" s="268">
        <v>30</v>
      </c>
      <c r="H11" s="268"/>
      <c r="I11" s="33"/>
      <c r="J11" s="33"/>
      <c r="K11" s="33"/>
      <c r="L11" s="33"/>
      <c r="M11" s="33"/>
      <c r="N11" s="33"/>
      <c r="O11" s="33"/>
      <c r="P11" s="33"/>
      <c r="Q11" s="24">
        <f t="shared" si="0"/>
        <v>90</v>
      </c>
    </row>
    <row r="12" spans="1:17" ht="15" customHeight="1" x14ac:dyDescent="0.2">
      <c r="A12" s="8">
        <v>0</v>
      </c>
      <c r="B12" s="230"/>
      <c r="C12" s="275">
        <v>41</v>
      </c>
      <c r="D12" s="2"/>
      <c r="E12" s="269">
        <v>30</v>
      </c>
      <c r="F12" s="33">
        <v>30</v>
      </c>
      <c r="G12" s="33">
        <v>30</v>
      </c>
      <c r="H12" s="33">
        <v>30</v>
      </c>
      <c r="I12" s="33">
        <v>30</v>
      </c>
      <c r="J12" s="33">
        <v>30</v>
      </c>
      <c r="K12" s="33">
        <v>30</v>
      </c>
      <c r="L12" s="33">
        <v>30</v>
      </c>
      <c r="M12" s="33">
        <v>30</v>
      </c>
      <c r="N12" s="33">
        <v>30</v>
      </c>
      <c r="O12" s="33">
        <v>30</v>
      </c>
      <c r="P12" s="33">
        <v>30</v>
      </c>
      <c r="Q12" s="24">
        <f t="shared" si="0"/>
        <v>360</v>
      </c>
    </row>
    <row r="13" spans="1:17" ht="15" customHeight="1" x14ac:dyDescent="0.2">
      <c r="A13" s="262"/>
      <c r="B13" s="263"/>
      <c r="C13" s="282">
        <v>41</v>
      </c>
      <c r="D13" s="267"/>
      <c r="E13" s="285">
        <v>30</v>
      </c>
      <c r="F13" s="268">
        <v>30</v>
      </c>
      <c r="G13" s="268">
        <v>30</v>
      </c>
      <c r="H13" s="268">
        <v>30</v>
      </c>
      <c r="I13" s="268">
        <v>30</v>
      </c>
      <c r="J13" s="268">
        <v>30</v>
      </c>
      <c r="K13" s="268">
        <v>30</v>
      </c>
      <c r="L13" s="280">
        <v>30</v>
      </c>
      <c r="M13" s="268"/>
      <c r="N13" s="33"/>
      <c r="O13" s="33"/>
      <c r="P13" s="33"/>
      <c r="Q13" s="24">
        <f t="shared" si="0"/>
        <v>240</v>
      </c>
    </row>
    <row r="14" spans="1:17" ht="15" customHeight="1" x14ac:dyDescent="0.2">
      <c r="A14" s="262"/>
      <c r="B14" s="263"/>
      <c r="C14" s="284">
        <v>41</v>
      </c>
      <c r="D14" s="267"/>
      <c r="E14" s="280">
        <v>30</v>
      </c>
      <c r="F14" s="268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24">
        <f t="shared" si="0"/>
        <v>30</v>
      </c>
    </row>
    <row r="15" spans="1:17" ht="15" customHeight="1" x14ac:dyDescent="0.2">
      <c r="A15" s="8">
        <v>74</v>
      </c>
      <c r="B15" s="230"/>
      <c r="C15" s="275">
        <v>41</v>
      </c>
      <c r="D15" s="2"/>
      <c r="E15" s="269">
        <v>30</v>
      </c>
      <c r="F15" s="269">
        <v>30</v>
      </c>
      <c r="G15" s="269">
        <v>30</v>
      </c>
      <c r="H15" s="269">
        <v>30</v>
      </c>
      <c r="I15" s="269">
        <v>30</v>
      </c>
      <c r="J15" s="269">
        <v>30</v>
      </c>
      <c r="K15" s="269">
        <v>30</v>
      </c>
      <c r="L15" s="269">
        <v>30</v>
      </c>
      <c r="M15" s="269">
        <v>30</v>
      </c>
      <c r="N15" s="269">
        <v>30</v>
      </c>
      <c r="O15" s="269">
        <v>30</v>
      </c>
      <c r="P15" s="269">
        <v>30</v>
      </c>
      <c r="Q15" s="24">
        <f t="shared" si="0"/>
        <v>360</v>
      </c>
    </row>
    <row r="16" spans="1:17" ht="15" customHeight="1" x14ac:dyDescent="0.2">
      <c r="A16" s="262"/>
      <c r="B16" s="276"/>
      <c r="C16" s="284">
        <v>29</v>
      </c>
      <c r="D16" s="326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>
        <v>30</v>
      </c>
      <c r="P16" s="268"/>
      <c r="Q16" s="24">
        <f t="shared" si="0"/>
        <v>30</v>
      </c>
    </row>
    <row r="17" spans="1:17" ht="15" customHeight="1" x14ac:dyDescent="0.2">
      <c r="A17" s="8">
        <v>61</v>
      </c>
      <c r="B17" s="230"/>
      <c r="C17" s="231">
        <v>41</v>
      </c>
      <c r="D17" s="2"/>
      <c r="E17" s="269">
        <v>30</v>
      </c>
      <c r="F17" s="269">
        <v>30</v>
      </c>
      <c r="G17" s="269">
        <v>30</v>
      </c>
      <c r="H17" s="269">
        <v>30</v>
      </c>
      <c r="I17" s="269">
        <v>30</v>
      </c>
      <c r="J17" s="269">
        <v>30</v>
      </c>
      <c r="K17" s="269">
        <v>30</v>
      </c>
      <c r="L17" s="269">
        <v>30</v>
      </c>
      <c r="M17" s="269">
        <v>30</v>
      </c>
      <c r="N17" s="269">
        <v>30</v>
      </c>
      <c r="O17" s="269">
        <v>30</v>
      </c>
      <c r="P17" s="269">
        <v>30</v>
      </c>
      <c r="Q17" s="24">
        <f t="shared" si="0"/>
        <v>360</v>
      </c>
    </row>
    <row r="18" spans="1:17" ht="15" customHeight="1" x14ac:dyDescent="0.2">
      <c r="A18" s="8">
        <v>0</v>
      </c>
      <c r="B18" s="225"/>
      <c r="C18" s="235">
        <v>41</v>
      </c>
      <c r="D18" s="2"/>
      <c r="E18" s="269">
        <v>15</v>
      </c>
      <c r="F18" s="269">
        <v>15</v>
      </c>
      <c r="G18" s="269">
        <v>15</v>
      </c>
      <c r="H18" s="269">
        <v>15</v>
      </c>
      <c r="I18" s="33">
        <v>30</v>
      </c>
      <c r="J18" s="33">
        <v>30</v>
      </c>
      <c r="K18" s="33">
        <v>30</v>
      </c>
      <c r="L18" s="33">
        <v>30</v>
      </c>
      <c r="M18" s="33">
        <v>30</v>
      </c>
      <c r="N18" s="33">
        <v>30</v>
      </c>
      <c r="O18" s="33">
        <v>30</v>
      </c>
      <c r="P18" s="33">
        <v>30</v>
      </c>
      <c r="Q18" s="24">
        <f t="shared" si="0"/>
        <v>300</v>
      </c>
    </row>
    <row r="19" spans="1:17" ht="15" customHeight="1" x14ac:dyDescent="0.2">
      <c r="A19" s="8">
        <v>88</v>
      </c>
      <c r="B19" s="230"/>
      <c r="C19" s="232">
        <v>41</v>
      </c>
      <c r="D19" s="2"/>
      <c r="E19" s="12">
        <v>15</v>
      </c>
      <c r="F19" s="12">
        <v>15</v>
      </c>
      <c r="G19" s="12">
        <v>15</v>
      </c>
      <c r="H19" s="12">
        <v>15</v>
      </c>
      <c r="I19" s="12">
        <v>15</v>
      </c>
      <c r="J19" s="12">
        <v>15</v>
      </c>
      <c r="K19" s="12">
        <v>15</v>
      </c>
      <c r="L19" s="12">
        <v>15</v>
      </c>
      <c r="M19" s="12">
        <v>15</v>
      </c>
      <c r="N19" s="12">
        <v>15</v>
      </c>
      <c r="O19" s="12">
        <v>15</v>
      </c>
      <c r="P19" s="12">
        <v>15</v>
      </c>
      <c r="Q19" s="24">
        <f t="shared" ref="Q19:Q30" si="1">SUM(E19:P19)</f>
        <v>180</v>
      </c>
    </row>
    <row r="20" spans="1:17" ht="15" customHeight="1" x14ac:dyDescent="0.2">
      <c r="A20" s="8">
        <v>0</v>
      </c>
      <c r="B20" s="352"/>
      <c r="C20" s="235">
        <v>41</v>
      </c>
      <c r="D20" s="5"/>
      <c r="E20" s="269">
        <v>10</v>
      </c>
      <c r="F20" s="269">
        <v>10</v>
      </c>
      <c r="G20" s="269">
        <v>10</v>
      </c>
      <c r="H20" s="269">
        <v>10</v>
      </c>
      <c r="I20" s="269">
        <v>10</v>
      </c>
      <c r="J20" s="269">
        <v>10</v>
      </c>
      <c r="K20" s="269">
        <v>10</v>
      </c>
      <c r="L20" s="269">
        <v>10</v>
      </c>
      <c r="M20" s="269">
        <v>10</v>
      </c>
      <c r="N20" s="269">
        <v>10</v>
      </c>
      <c r="O20" s="269">
        <v>10</v>
      </c>
      <c r="P20" s="269">
        <v>10</v>
      </c>
      <c r="Q20" s="24">
        <f t="shared" si="1"/>
        <v>120</v>
      </c>
    </row>
    <row r="21" spans="1:17" ht="15" customHeight="1" x14ac:dyDescent="0.2">
      <c r="A21" s="8">
        <v>183</v>
      </c>
      <c r="B21" s="230"/>
      <c r="C21" s="275">
        <v>41</v>
      </c>
      <c r="D21" s="298"/>
      <c r="E21" s="33"/>
      <c r="F21" s="33"/>
      <c r="G21" s="33"/>
      <c r="H21" s="33"/>
      <c r="I21" s="33"/>
      <c r="J21" s="33"/>
      <c r="K21" s="33"/>
      <c r="L21" s="33"/>
      <c r="M21" s="33">
        <v>30</v>
      </c>
      <c r="N21" s="33">
        <v>30</v>
      </c>
      <c r="O21" s="33">
        <v>30</v>
      </c>
      <c r="P21" s="33">
        <v>30</v>
      </c>
      <c r="Q21" s="24">
        <f t="shared" si="1"/>
        <v>120</v>
      </c>
    </row>
    <row r="22" spans="1:17" ht="15" customHeight="1" x14ac:dyDescent="0.2">
      <c r="A22" s="8">
        <v>0</v>
      </c>
      <c r="B22" s="344"/>
      <c r="C22" s="227">
        <v>41</v>
      </c>
      <c r="D22" s="39"/>
      <c r="E22" s="33">
        <v>15</v>
      </c>
      <c r="F22" s="33">
        <v>15</v>
      </c>
      <c r="G22" s="33">
        <v>15</v>
      </c>
      <c r="H22" s="33">
        <v>15</v>
      </c>
      <c r="I22" s="33">
        <v>15</v>
      </c>
      <c r="J22" s="33">
        <v>15</v>
      </c>
      <c r="K22" s="33">
        <v>15</v>
      </c>
      <c r="L22" s="33">
        <v>15</v>
      </c>
      <c r="M22" s="33">
        <v>15</v>
      </c>
      <c r="N22" s="33">
        <v>15</v>
      </c>
      <c r="O22" s="33">
        <v>15</v>
      </c>
      <c r="P22" s="33">
        <v>15</v>
      </c>
      <c r="Q22" s="24">
        <f t="shared" si="1"/>
        <v>180</v>
      </c>
    </row>
    <row r="23" spans="1:17" ht="15.75" x14ac:dyDescent="0.2">
      <c r="A23" s="8">
        <v>0</v>
      </c>
      <c r="B23" s="223"/>
      <c r="C23" s="228">
        <v>41</v>
      </c>
      <c r="D23" s="15"/>
      <c r="E23" s="269">
        <v>10</v>
      </c>
      <c r="F23" s="269">
        <v>10</v>
      </c>
      <c r="G23" s="269">
        <v>10</v>
      </c>
      <c r="H23" s="269">
        <v>10</v>
      </c>
      <c r="I23" s="269">
        <v>10</v>
      </c>
      <c r="J23" s="269">
        <v>10</v>
      </c>
      <c r="K23" s="269">
        <v>10</v>
      </c>
      <c r="L23" s="269">
        <v>10</v>
      </c>
      <c r="M23" s="269">
        <v>10</v>
      </c>
      <c r="N23" s="269">
        <v>10</v>
      </c>
      <c r="O23" s="269">
        <v>10</v>
      </c>
      <c r="P23" s="269">
        <v>10</v>
      </c>
      <c r="Q23" s="24">
        <f t="shared" si="1"/>
        <v>120</v>
      </c>
    </row>
    <row r="24" spans="1:17" ht="15" customHeight="1" x14ac:dyDescent="0.2">
      <c r="A24" s="8">
        <v>0</v>
      </c>
      <c r="B24" s="234"/>
      <c r="C24" s="231">
        <v>51</v>
      </c>
      <c r="D24" s="2"/>
      <c r="E24" s="269">
        <v>30</v>
      </c>
      <c r="F24" s="269">
        <v>30</v>
      </c>
      <c r="G24" s="269">
        <v>30</v>
      </c>
      <c r="H24" s="269">
        <v>30</v>
      </c>
      <c r="I24" s="269">
        <v>30</v>
      </c>
      <c r="J24" s="269">
        <v>30</v>
      </c>
      <c r="K24" s="269">
        <v>30</v>
      </c>
      <c r="L24" s="269">
        <v>30</v>
      </c>
      <c r="M24" s="269">
        <v>30</v>
      </c>
      <c r="N24" s="269">
        <v>30</v>
      </c>
      <c r="O24" s="269">
        <v>30</v>
      </c>
      <c r="P24" s="269">
        <v>30</v>
      </c>
      <c r="Q24" s="24">
        <f t="shared" si="1"/>
        <v>360</v>
      </c>
    </row>
    <row r="25" spans="1:17" ht="15" customHeight="1" x14ac:dyDescent="0.2">
      <c r="A25" s="8">
        <v>0</v>
      </c>
      <c r="B25" s="223"/>
      <c r="C25" s="235">
        <v>41</v>
      </c>
      <c r="D25" s="15"/>
      <c r="E25" s="269">
        <v>30</v>
      </c>
      <c r="F25" s="269">
        <v>30</v>
      </c>
      <c r="G25" s="269">
        <v>30</v>
      </c>
      <c r="H25" s="269">
        <v>30</v>
      </c>
      <c r="I25" s="269">
        <v>30</v>
      </c>
      <c r="J25" s="269">
        <v>30</v>
      </c>
      <c r="K25" s="269">
        <v>30</v>
      </c>
      <c r="L25" s="269">
        <v>30</v>
      </c>
      <c r="M25" s="269">
        <v>30</v>
      </c>
      <c r="N25" s="269">
        <v>30</v>
      </c>
      <c r="O25" s="269">
        <v>30</v>
      </c>
      <c r="P25" s="269">
        <v>30</v>
      </c>
      <c r="Q25" s="24">
        <f t="shared" si="1"/>
        <v>360</v>
      </c>
    </row>
    <row r="26" spans="1:17" ht="15" customHeight="1" x14ac:dyDescent="0.2">
      <c r="A26" s="8">
        <v>120</v>
      </c>
      <c r="B26" s="234"/>
      <c r="C26" s="235">
        <v>41</v>
      </c>
      <c r="D26" s="5"/>
      <c r="E26" s="33">
        <v>30</v>
      </c>
      <c r="F26" s="33">
        <v>30</v>
      </c>
      <c r="G26" s="33">
        <v>30</v>
      </c>
      <c r="H26" s="33">
        <v>30</v>
      </c>
      <c r="I26" s="33">
        <v>30</v>
      </c>
      <c r="J26" s="33">
        <v>30</v>
      </c>
      <c r="K26" s="33">
        <v>30</v>
      </c>
      <c r="L26" s="33">
        <v>30</v>
      </c>
      <c r="M26" s="33">
        <v>30</v>
      </c>
      <c r="N26" s="33">
        <v>30</v>
      </c>
      <c r="O26" s="33">
        <v>30</v>
      </c>
      <c r="P26" s="33">
        <v>30</v>
      </c>
      <c r="Q26" s="24">
        <f t="shared" si="1"/>
        <v>360</v>
      </c>
    </row>
    <row r="27" spans="1:17" ht="15" customHeight="1" x14ac:dyDescent="0.2">
      <c r="A27" s="8">
        <v>166</v>
      </c>
      <c r="B27" s="230"/>
      <c r="C27" s="231">
        <v>41</v>
      </c>
      <c r="D27" s="298"/>
      <c r="E27" s="33"/>
      <c r="F27" s="33"/>
      <c r="G27" s="33"/>
      <c r="H27" s="33"/>
      <c r="I27" s="33"/>
      <c r="J27" s="33">
        <v>30</v>
      </c>
      <c r="K27" s="33">
        <v>30</v>
      </c>
      <c r="L27" s="33">
        <v>30</v>
      </c>
      <c r="M27" s="33">
        <v>30</v>
      </c>
      <c r="N27" s="33">
        <v>30</v>
      </c>
      <c r="O27" s="33">
        <v>30</v>
      </c>
      <c r="P27" s="33">
        <v>30</v>
      </c>
      <c r="Q27" s="24">
        <f t="shared" si="1"/>
        <v>210</v>
      </c>
    </row>
    <row r="28" spans="1:17" ht="15" customHeight="1" x14ac:dyDescent="0.2">
      <c r="A28" s="8">
        <v>0</v>
      </c>
      <c r="B28" s="230"/>
      <c r="C28" s="231">
        <v>41</v>
      </c>
      <c r="D28" s="2"/>
      <c r="E28" s="269">
        <v>30</v>
      </c>
      <c r="F28" s="269">
        <v>30</v>
      </c>
      <c r="G28" s="269">
        <v>30</v>
      </c>
      <c r="H28" s="269">
        <v>30</v>
      </c>
      <c r="I28" s="269">
        <v>30</v>
      </c>
      <c r="J28" s="269">
        <v>30</v>
      </c>
      <c r="K28" s="269">
        <v>30</v>
      </c>
      <c r="L28" s="269">
        <v>30</v>
      </c>
      <c r="M28" s="269">
        <v>30</v>
      </c>
      <c r="N28" s="269">
        <v>30</v>
      </c>
      <c r="O28" s="269">
        <v>30</v>
      </c>
      <c r="P28" s="269">
        <v>30</v>
      </c>
      <c r="Q28" s="24">
        <f t="shared" si="1"/>
        <v>360</v>
      </c>
    </row>
    <row r="29" spans="1:17" ht="15" customHeight="1" x14ac:dyDescent="0.2">
      <c r="A29" s="8">
        <v>155</v>
      </c>
      <c r="B29" s="230"/>
      <c r="C29" s="275">
        <v>41</v>
      </c>
      <c r="D29" s="298"/>
      <c r="E29" s="33"/>
      <c r="F29" s="33"/>
      <c r="G29" s="33"/>
      <c r="H29" s="33"/>
      <c r="I29" s="33">
        <v>30</v>
      </c>
      <c r="J29" s="33">
        <v>30</v>
      </c>
      <c r="K29" s="33">
        <v>30</v>
      </c>
      <c r="L29" s="33">
        <v>30</v>
      </c>
      <c r="M29" s="33">
        <v>30</v>
      </c>
      <c r="N29" s="33">
        <v>30</v>
      </c>
      <c r="O29" s="33">
        <v>30</v>
      </c>
      <c r="P29" s="33">
        <v>30</v>
      </c>
      <c r="Q29" s="24">
        <f t="shared" si="1"/>
        <v>240</v>
      </c>
    </row>
    <row r="30" spans="1:17" ht="15" customHeight="1" x14ac:dyDescent="0.2">
      <c r="A30" s="8">
        <v>0</v>
      </c>
      <c r="B30" s="230"/>
      <c r="C30" s="335">
        <v>41</v>
      </c>
      <c r="D30" s="39"/>
      <c r="E30" s="269">
        <v>30</v>
      </c>
      <c r="F30" s="269">
        <v>30</v>
      </c>
      <c r="G30" s="269">
        <v>30</v>
      </c>
      <c r="H30" s="269">
        <v>30</v>
      </c>
      <c r="I30" s="269">
        <v>30</v>
      </c>
      <c r="J30" s="269">
        <v>30</v>
      </c>
      <c r="K30" s="269">
        <v>30</v>
      </c>
      <c r="L30" s="269">
        <v>30</v>
      </c>
      <c r="M30" s="269">
        <v>30</v>
      </c>
      <c r="N30" s="269">
        <v>30</v>
      </c>
      <c r="O30" s="269">
        <v>30</v>
      </c>
      <c r="P30" s="269">
        <v>30</v>
      </c>
      <c r="Q30" s="24">
        <f t="shared" si="1"/>
        <v>360</v>
      </c>
    </row>
    <row r="31" spans="1:17" ht="15" customHeight="1" x14ac:dyDescent="0.2">
      <c r="A31" s="8">
        <v>107</v>
      </c>
      <c r="B31" s="234"/>
      <c r="C31" s="231">
        <v>41</v>
      </c>
      <c r="D31" s="2"/>
      <c r="E31" s="12">
        <v>30</v>
      </c>
      <c r="F31" s="12">
        <v>30</v>
      </c>
      <c r="G31" s="12">
        <v>30</v>
      </c>
      <c r="H31" s="12">
        <v>30</v>
      </c>
      <c r="I31" s="12">
        <v>30</v>
      </c>
      <c r="J31" s="12">
        <v>30</v>
      </c>
      <c r="K31" s="12">
        <v>30</v>
      </c>
      <c r="L31" s="12">
        <v>30</v>
      </c>
      <c r="M31" s="12">
        <v>30</v>
      </c>
      <c r="N31" s="12">
        <v>30</v>
      </c>
      <c r="O31" s="12">
        <v>30</v>
      </c>
      <c r="P31" s="12">
        <v>30</v>
      </c>
      <c r="Q31" s="24">
        <f t="shared" ref="Q31:Q58" si="2">SUM(E31:P31)</f>
        <v>360</v>
      </c>
    </row>
    <row r="32" spans="1:17" ht="15" customHeight="1" x14ac:dyDescent="0.2">
      <c r="A32" s="8">
        <v>180</v>
      </c>
      <c r="B32" s="230"/>
      <c r="C32" s="231">
        <v>41</v>
      </c>
      <c r="D32" s="298"/>
      <c r="E32" s="33"/>
      <c r="F32" s="33"/>
      <c r="G32" s="33"/>
      <c r="H32" s="33"/>
      <c r="I32" s="33"/>
      <c r="J32" s="33"/>
      <c r="K32" s="33"/>
      <c r="L32" s="33"/>
      <c r="M32" s="33">
        <v>30</v>
      </c>
      <c r="N32" s="33">
        <v>30</v>
      </c>
      <c r="O32" s="33">
        <v>30</v>
      </c>
      <c r="P32" s="33">
        <v>30</v>
      </c>
      <c r="Q32" s="24">
        <f t="shared" si="2"/>
        <v>120</v>
      </c>
    </row>
    <row r="33" spans="1:17" ht="15" customHeight="1" x14ac:dyDescent="0.2">
      <c r="A33" s="262"/>
      <c r="B33" s="273"/>
      <c r="C33" s="287">
        <v>41</v>
      </c>
      <c r="D33" s="264"/>
      <c r="E33" s="265">
        <v>0</v>
      </c>
      <c r="F33" s="265">
        <v>0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24">
        <f t="shared" si="2"/>
        <v>0</v>
      </c>
    </row>
    <row r="34" spans="1:17" ht="15" customHeight="1" x14ac:dyDescent="0.2">
      <c r="A34" s="8">
        <v>105</v>
      </c>
      <c r="B34" s="230"/>
      <c r="C34" s="231">
        <v>41</v>
      </c>
      <c r="D34" s="2"/>
      <c r="E34" s="12">
        <v>30</v>
      </c>
      <c r="F34" s="33">
        <v>30</v>
      </c>
      <c r="G34" s="33">
        <v>30</v>
      </c>
      <c r="H34" s="33">
        <v>30</v>
      </c>
      <c r="I34" s="33">
        <v>30</v>
      </c>
      <c r="J34" s="33">
        <v>30</v>
      </c>
      <c r="K34" s="33">
        <v>30</v>
      </c>
      <c r="L34" s="33">
        <v>30</v>
      </c>
      <c r="M34" s="33">
        <v>30</v>
      </c>
      <c r="N34" s="33">
        <v>30</v>
      </c>
      <c r="O34" s="33">
        <v>30</v>
      </c>
      <c r="P34" s="33">
        <v>30</v>
      </c>
      <c r="Q34" s="24">
        <f t="shared" si="2"/>
        <v>360</v>
      </c>
    </row>
    <row r="35" spans="1:17" ht="15" customHeight="1" x14ac:dyDescent="0.2">
      <c r="A35" s="262"/>
      <c r="B35" s="273"/>
      <c r="C35" s="286">
        <v>41</v>
      </c>
      <c r="D35" s="264"/>
      <c r="E35" s="265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24">
        <f t="shared" si="2"/>
        <v>0</v>
      </c>
    </row>
    <row r="36" spans="1:17" ht="15" customHeight="1" x14ac:dyDescent="0.2">
      <c r="A36" s="262"/>
      <c r="B36" s="263"/>
      <c r="C36" s="336">
        <v>41</v>
      </c>
      <c r="D36" s="266"/>
      <c r="E36" s="268"/>
      <c r="F36" s="268">
        <v>30</v>
      </c>
      <c r="G36" s="268">
        <v>30</v>
      </c>
      <c r="H36" s="268">
        <v>30</v>
      </c>
      <c r="I36" s="268">
        <v>30</v>
      </c>
      <c r="J36" s="268">
        <v>30</v>
      </c>
      <c r="K36" s="268"/>
      <c r="L36" s="33"/>
      <c r="M36" s="33"/>
      <c r="N36" s="33"/>
      <c r="O36" s="33"/>
      <c r="P36" s="33"/>
      <c r="Q36" s="24">
        <f t="shared" si="2"/>
        <v>150</v>
      </c>
    </row>
    <row r="37" spans="1:17" ht="15" customHeight="1" x14ac:dyDescent="0.2">
      <c r="A37" s="262"/>
      <c r="B37" s="263"/>
      <c r="C37" s="342">
        <v>29</v>
      </c>
      <c r="D37" s="267"/>
      <c r="E37" s="265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24">
        <f t="shared" si="2"/>
        <v>0</v>
      </c>
    </row>
    <row r="38" spans="1:17" ht="15" customHeight="1" x14ac:dyDescent="0.2">
      <c r="A38" s="8">
        <v>0</v>
      </c>
      <c r="B38" s="230"/>
      <c r="C38" s="235">
        <v>11</v>
      </c>
      <c r="D38" s="39"/>
      <c r="E38" s="269">
        <v>30</v>
      </c>
      <c r="F38" s="269">
        <v>30</v>
      </c>
      <c r="G38" s="269">
        <v>30</v>
      </c>
      <c r="H38" s="269">
        <v>30</v>
      </c>
      <c r="I38" s="269">
        <v>30</v>
      </c>
      <c r="J38" s="269">
        <v>30</v>
      </c>
      <c r="K38" s="269">
        <v>30</v>
      </c>
      <c r="L38" s="269">
        <v>30</v>
      </c>
      <c r="M38" s="269">
        <v>30</v>
      </c>
      <c r="N38" s="269">
        <v>30</v>
      </c>
      <c r="O38" s="269">
        <v>30</v>
      </c>
      <c r="P38" s="269">
        <v>30</v>
      </c>
      <c r="Q38" s="24">
        <f t="shared" si="2"/>
        <v>360</v>
      </c>
    </row>
    <row r="39" spans="1:17" ht="15" customHeight="1" x14ac:dyDescent="0.2">
      <c r="A39" s="262"/>
      <c r="B39" s="263"/>
      <c r="C39" s="277">
        <v>41</v>
      </c>
      <c r="D39" s="267"/>
      <c r="E39" s="268">
        <v>30</v>
      </c>
      <c r="F39" s="268">
        <v>30</v>
      </c>
      <c r="G39" s="268">
        <v>30</v>
      </c>
      <c r="H39" s="268"/>
      <c r="I39" s="33"/>
      <c r="J39" s="33"/>
      <c r="K39" s="33"/>
      <c r="L39" s="33"/>
      <c r="M39" s="33"/>
      <c r="N39" s="33"/>
      <c r="O39" s="33"/>
      <c r="P39" s="33"/>
      <c r="Q39" s="24">
        <f t="shared" si="2"/>
        <v>90</v>
      </c>
    </row>
    <row r="40" spans="1:17" ht="15" customHeight="1" x14ac:dyDescent="0.2">
      <c r="A40" s="8">
        <v>106</v>
      </c>
      <c r="B40" s="230"/>
      <c r="C40" s="231">
        <v>41</v>
      </c>
      <c r="D40" s="298"/>
      <c r="E40" s="33"/>
      <c r="F40" s="33"/>
      <c r="G40" s="33"/>
      <c r="H40" s="33"/>
      <c r="I40" s="33"/>
      <c r="J40" s="33"/>
      <c r="K40" s="33"/>
      <c r="L40" s="33">
        <v>30</v>
      </c>
      <c r="M40" s="33">
        <v>30</v>
      </c>
      <c r="N40" s="33">
        <v>30</v>
      </c>
      <c r="O40" s="33">
        <v>30</v>
      </c>
      <c r="P40" s="33">
        <v>30</v>
      </c>
      <c r="Q40" s="24">
        <f t="shared" si="2"/>
        <v>150</v>
      </c>
    </row>
    <row r="41" spans="1:17" ht="15" customHeight="1" x14ac:dyDescent="0.2">
      <c r="A41" s="262"/>
      <c r="B41" s="276"/>
      <c r="C41" s="284">
        <v>41</v>
      </c>
      <c r="D41" s="267"/>
      <c r="E41" s="268">
        <v>30</v>
      </c>
      <c r="F41" s="268">
        <v>30</v>
      </c>
      <c r="G41" s="268">
        <v>30</v>
      </c>
      <c r="H41" s="268">
        <v>30</v>
      </c>
      <c r="I41" s="268"/>
      <c r="J41" s="33"/>
      <c r="K41" s="33"/>
      <c r="L41" s="33"/>
      <c r="M41" s="33"/>
      <c r="N41" s="33"/>
      <c r="O41" s="33"/>
      <c r="P41" s="33"/>
      <c r="Q41" s="24">
        <f t="shared" si="2"/>
        <v>120</v>
      </c>
    </row>
    <row r="42" spans="1:17" ht="15" customHeight="1" x14ac:dyDescent="0.2">
      <c r="A42" s="8">
        <v>0</v>
      </c>
      <c r="B42" s="345"/>
      <c r="C42" s="235">
        <v>41</v>
      </c>
      <c r="D42" s="5"/>
      <c r="E42" s="269">
        <v>30</v>
      </c>
      <c r="F42" s="269">
        <v>30</v>
      </c>
      <c r="G42" s="269">
        <v>30</v>
      </c>
      <c r="H42" s="269">
        <v>30</v>
      </c>
      <c r="I42" s="33">
        <v>30</v>
      </c>
      <c r="J42" s="33">
        <v>30</v>
      </c>
      <c r="K42" s="33">
        <v>30</v>
      </c>
      <c r="L42" s="33">
        <v>30</v>
      </c>
      <c r="M42" s="33">
        <v>30</v>
      </c>
      <c r="N42" s="33">
        <v>30</v>
      </c>
      <c r="O42" s="33">
        <v>30</v>
      </c>
      <c r="P42" s="33">
        <v>30</v>
      </c>
      <c r="Q42" s="24">
        <f t="shared" si="2"/>
        <v>360</v>
      </c>
    </row>
    <row r="43" spans="1:17" ht="15" customHeight="1" x14ac:dyDescent="0.2">
      <c r="A43" s="262"/>
      <c r="B43" s="263"/>
      <c r="C43" s="287">
        <v>21</v>
      </c>
      <c r="D43" s="266"/>
      <c r="E43" s="268"/>
      <c r="F43" s="265">
        <v>0</v>
      </c>
      <c r="G43" s="265">
        <v>0</v>
      </c>
      <c r="H43" s="268">
        <v>60</v>
      </c>
      <c r="I43" s="268">
        <v>30</v>
      </c>
      <c r="J43" s="268">
        <v>30</v>
      </c>
      <c r="K43" s="268">
        <v>30</v>
      </c>
      <c r="L43" s="268">
        <v>30</v>
      </c>
      <c r="M43" s="268">
        <v>30</v>
      </c>
      <c r="N43" s="268"/>
      <c r="O43" s="33"/>
      <c r="P43" s="33"/>
      <c r="Q43" s="24">
        <f t="shared" si="2"/>
        <v>210</v>
      </c>
    </row>
    <row r="44" spans="1:17" ht="15" customHeight="1" x14ac:dyDescent="0.2">
      <c r="A44" s="262"/>
      <c r="B44" s="334"/>
      <c r="C44" s="287">
        <v>41</v>
      </c>
      <c r="D44" s="264"/>
      <c r="E44" s="285">
        <v>10</v>
      </c>
      <c r="F44" s="285">
        <v>10</v>
      </c>
      <c r="G44" s="285">
        <v>10</v>
      </c>
      <c r="H44" s="285">
        <v>10</v>
      </c>
      <c r="I44" s="285">
        <v>10</v>
      </c>
      <c r="J44" s="285">
        <v>30</v>
      </c>
      <c r="K44" s="285">
        <v>30</v>
      </c>
      <c r="L44" s="285">
        <v>30</v>
      </c>
      <c r="M44" s="291">
        <v>30</v>
      </c>
      <c r="N44" s="268"/>
      <c r="O44" s="33"/>
      <c r="P44" s="33"/>
      <c r="Q44" s="24">
        <f t="shared" si="2"/>
        <v>170</v>
      </c>
    </row>
    <row r="45" spans="1:17" ht="15" customHeight="1" x14ac:dyDescent="0.2">
      <c r="A45" s="262"/>
      <c r="B45" s="263"/>
      <c r="C45" s="277">
        <v>41</v>
      </c>
      <c r="D45" s="267"/>
      <c r="E45" s="268">
        <v>30</v>
      </c>
      <c r="F45" s="280">
        <v>30</v>
      </c>
      <c r="G45" s="268">
        <v>30</v>
      </c>
      <c r="H45" s="268">
        <v>30</v>
      </c>
      <c r="I45" s="268">
        <v>30</v>
      </c>
      <c r="J45" s="268">
        <v>30</v>
      </c>
      <c r="K45" s="268">
        <v>30</v>
      </c>
      <c r="L45" s="268">
        <v>30</v>
      </c>
      <c r="M45" s="268">
        <v>30</v>
      </c>
      <c r="N45" s="268">
        <v>30</v>
      </c>
      <c r="O45" s="268">
        <v>30</v>
      </c>
      <c r="P45" s="268"/>
      <c r="Q45" s="24">
        <f t="shared" si="2"/>
        <v>330</v>
      </c>
    </row>
    <row r="46" spans="1:17" ht="15" customHeight="1" x14ac:dyDescent="0.2">
      <c r="A46" s="8">
        <v>0</v>
      </c>
      <c r="B46" s="230"/>
      <c r="C46" s="329">
        <v>41</v>
      </c>
      <c r="D46" s="5"/>
      <c r="E46" s="269">
        <v>30</v>
      </c>
      <c r="F46" s="269">
        <v>30</v>
      </c>
      <c r="G46" s="269">
        <v>30</v>
      </c>
      <c r="H46" s="269">
        <v>30</v>
      </c>
      <c r="I46" s="269">
        <v>30</v>
      </c>
      <c r="J46" s="269">
        <v>30</v>
      </c>
      <c r="K46" s="269">
        <v>30</v>
      </c>
      <c r="L46" s="269">
        <v>30</v>
      </c>
      <c r="M46" s="269">
        <v>30</v>
      </c>
      <c r="N46" s="269">
        <v>30</v>
      </c>
      <c r="O46" s="269">
        <v>30</v>
      </c>
      <c r="P46" s="269">
        <v>30</v>
      </c>
      <c r="Q46" s="24">
        <f t="shared" si="2"/>
        <v>360</v>
      </c>
    </row>
    <row r="47" spans="1:17" ht="15" customHeight="1" x14ac:dyDescent="0.2">
      <c r="A47" s="8">
        <v>111</v>
      </c>
      <c r="B47" s="230"/>
      <c r="C47" s="231">
        <v>41</v>
      </c>
      <c r="D47" s="2"/>
      <c r="E47" s="269">
        <v>30</v>
      </c>
      <c r="F47" s="269">
        <v>30</v>
      </c>
      <c r="G47" s="269">
        <v>30</v>
      </c>
      <c r="H47" s="269">
        <v>30</v>
      </c>
      <c r="I47" s="269">
        <v>30</v>
      </c>
      <c r="J47" s="269">
        <v>30</v>
      </c>
      <c r="K47" s="269">
        <v>30</v>
      </c>
      <c r="L47" s="269">
        <v>30</v>
      </c>
      <c r="M47" s="269">
        <v>30</v>
      </c>
      <c r="N47" s="269">
        <v>30</v>
      </c>
      <c r="O47" s="269">
        <v>30</v>
      </c>
      <c r="P47" s="269">
        <v>30</v>
      </c>
      <c r="Q47" s="24">
        <f t="shared" si="2"/>
        <v>360</v>
      </c>
    </row>
    <row r="48" spans="1:17" ht="15" customHeight="1" x14ac:dyDescent="0.2">
      <c r="A48" s="8">
        <v>108</v>
      </c>
      <c r="B48" s="230"/>
      <c r="C48" s="275">
        <v>41</v>
      </c>
      <c r="D48" s="298"/>
      <c r="E48" s="33"/>
      <c r="F48" s="33"/>
      <c r="G48" s="33"/>
      <c r="H48" s="33"/>
      <c r="I48" s="33">
        <v>20</v>
      </c>
      <c r="J48" s="33">
        <v>50</v>
      </c>
      <c r="K48" s="33">
        <v>50</v>
      </c>
      <c r="L48" s="33">
        <v>30</v>
      </c>
      <c r="M48" s="33">
        <v>30</v>
      </c>
      <c r="N48" s="33">
        <v>30</v>
      </c>
      <c r="O48" s="33">
        <v>30</v>
      </c>
      <c r="P48" s="33">
        <v>30</v>
      </c>
      <c r="Q48" s="24">
        <f t="shared" si="2"/>
        <v>270</v>
      </c>
    </row>
    <row r="49" spans="1:17" ht="15" customHeight="1" x14ac:dyDescent="0.2">
      <c r="A49" s="8">
        <v>0</v>
      </c>
      <c r="B49" s="230"/>
      <c r="C49" s="234">
        <v>41</v>
      </c>
      <c r="D49" s="2"/>
      <c r="E49" s="209">
        <v>0</v>
      </c>
      <c r="F49" s="209">
        <v>0</v>
      </c>
      <c r="G49" s="33">
        <v>30</v>
      </c>
      <c r="H49" s="33">
        <v>30</v>
      </c>
      <c r="I49" s="33">
        <v>30</v>
      </c>
      <c r="J49" s="33">
        <v>30</v>
      </c>
      <c r="K49" s="33">
        <v>30</v>
      </c>
      <c r="L49" s="33">
        <v>30</v>
      </c>
      <c r="M49" s="33">
        <v>30</v>
      </c>
      <c r="N49" s="33">
        <v>30</v>
      </c>
      <c r="O49" s="33">
        <v>30</v>
      </c>
      <c r="P49" s="33">
        <v>30</v>
      </c>
      <c r="Q49" s="24">
        <f t="shared" si="2"/>
        <v>300</v>
      </c>
    </row>
    <row r="50" spans="1:17" ht="15" customHeight="1" x14ac:dyDescent="0.2">
      <c r="A50" s="8">
        <v>0</v>
      </c>
      <c r="B50" s="230"/>
      <c r="C50" s="275">
        <v>41</v>
      </c>
      <c r="D50" s="39"/>
      <c r="E50" s="269">
        <v>30</v>
      </c>
      <c r="F50" s="269">
        <v>30</v>
      </c>
      <c r="G50" s="269">
        <v>30</v>
      </c>
      <c r="H50" s="269">
        <v>30</v>
      </c>
      <c r="I50" s="269">
        <v>30</v>
      </c>
      <c r="J50" s="269">
        <v>30</v>
      </c>
      <c r="K50" s="269">
        <v>30</v>
      </c>
      <c r="L50" s="269">
        <v>30</v>
      </c>
      <c r="M50" s="269">
        <v>30</v>
      </c>
      <c r="N50" s="269">
        <v>30</v>
      </c>
      <c r="O50" s="269">
        <v>30</v>
      </c>
      <c r="P50" s="269">
        <v>30</v>
      </c>
      <c r="Q50" s="24">
        <f t="shared" si="2"/>
        <v>360</v>
      </c>
    </row>
    <row r="51" spans="1:17" ht="15" customHeight="1" x14ac:dyDescent="0.2">
      <c r="A51" s="8">
        <v>0</v>
      </c>
      <c r="B51" s="223"/>
      <c r="C51" s="235">
        <v>41</v>
      </c>
      <c r="D51" s="2"/>
      <c r="E51" s="269">
        <v>30</v>
      </c>
      <c r="F51" s="269">
        <v>30</v>
      </c>
      <c r="G51" s="269">
        <v>30</v>
      </c>
      <c r="H51" s="269">
        <v>30</v>
      </c>
      <c r="I51" s="269">
        <v>30</v>
      </c>
      <c r="J51" s="269">
        <v>30</v>
      </c>
      <c r="K51" s="269">
        <v>30</v>
      </c>
      <c r="L51" s="269">
        <v>30</v>
      </c>
      <c r="M51" s="269">
        <v>30</v>
      </c>
      <c r="N51" s="269">
        <v>30</v>
      </c>
      <c r="O51" s="269">
        <v>30</v>
      </c>
      <c r="P51" s="269">
        <v>30</v>
      </c>
      <c r="Q51" s="24">
        <f t="shared" si="2"/>
        <v>360</v>
      </c>
    </row>
    <row r="52" spans="1:17" ht="15" customHeight="1" x14ac:dyDescent="0.2">
      <c r="A52" s="8">
        <v>0</v>
      </c>
      <c r="B52" s="230"/>
      <c r="C52" s="228">
        <v>18</v>
      </c>
      <c r="D52" s="2"/>
      <c r="E52" s="269">
        <v>30</v>
      </c>
      <c r="F52" s="269">
        <v>30</v>
      </c>
      <c r="G52" s="269">
        <v>30</v>
      </c>
      <c r="H52" s="269">
        <v>30</v>
      </c>
      <c r="I52" s="269">
        <v>30</v>
      </c>
      <c r="J52" s="269">
        <v>30</v>
      </c>
      <c r="K52" s="269">
        <v>30</v>
      </c>
      <c r="L52" s="269">
        <v>30</v>
      </c>
      <c r="M52" s="269">
        <v>30</v>
      </c>
      <c r="N52" s="269">
        <v>30</v>
      </c>
      <c r="O52" s="269">
        <v>30</v>
      </c>
      <c r="P52" s="269">
        <v>30</v>
      </c>
      <c r="Q52" s="24">
        <f t="shared" si="2"/>
        <v>360</v>
      </c>
    </row>
    <row r="53" spans="1:17" ht="15" customHeight="1" x14ac:dyDescent="0.2">
      <c r="A53" s="8">
        <v>0</v>
      </c>
      <c r="B53" s="230"/>
      <c r="C53" s="230">
        <v>41</v>
      </c>
      <c r="D53" s="2"/>
      <c r="E53" s="269">
        <v>30</v>
      </c>
      <c r="F53" s="269">
        <v>30</v>
      </c>
      <c r="G53" s="269">
        <v>30</v>
      </c>
      <c r="H53" s="269">
        <v>30</v>
      </c>
      <c r="I53" s="269">
        <v>30</v>
      </c>
      <c r="J53" s="269">
        <v>30</v>
      </c>
      <c r="K53" s="269">
        <v>30</v>
      </c>
      <c r="L53" s="269">
        <v>30</v>
      </c>
      <c r="M53" s="269">
        <v>30</v>
      </c>
      <c r="N53" s="269">
        <v>30</v>
      </c>
      <c r="O53" s="269">
        <v>30</v>
      </c>
      <c r="P53" s="269">
        <v>30</v>
      </c>
      <c r="Q53" s="24">
        <f t="shared" si="2"/>
        <v>360</v>
      </c>
    </row>
    <row r="54" spans="1:17" ht="15" customHeight="1" x14ac:dyDescent="0.2">
      <c r="A54" s="262"/>
      <c r="B54" s="263"/>
      <c r="C54" s="286">
        <v>41</v>
      </c>
      <c r="D54" s="266"/>
      <c r="E54" s="265"/>
      <c r="F54" s="209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24">
        <f t="shared" si="2"/>
        <v>0</v>
      </c>
    </row>
    <row r="55" spans="1:17" ht="15" customHeight="1" x14ac:dyDescent="0.2">
      <c r="A55" s="301"/>
      <c r="B55" s="302"/>
      <c r="C55" s="325">
        <v>41</v>
      </c>
      <c r="D55" s="303"/>
      <c r="E55" s="304">
        <v>60</v>
      </c>
      <c r="F55" s="304">
        <v>30</v>
      </c>
      <c r="G55" s="304">
        <v>30</v>
      </c>
      <c r="H55" s="304"/>
      <c r="I55" s="33"/>
      <c r="J55" s="33"/>
      <c r="K55" s="33"/>
      <c r="L55" s="33"/>
      <c r="M55" s="33"/>
      <c r="N55" s="33"/>
      <c r="O55" s="33"/>
      <c r="P55" s="33"/>
      <c r="Q55" s="24">
        <f t="shared" si="2"/>
        <v>120</v>
      </c>
    </row>
    <row r="56" spans="1:17" ht="15" customHeight="1" x14ac:dyDescent="0.2">
      <c r="A56" s="8">
        <v>0</v>
      </c>
      <c r="B56" s="223"/>
      <c r="C56" s="235">
        <v>41</v>
      </c>
      <c r="D56" s="5"/>
      <c r="E56" s="269">
        <v>15</v>
      </c>
      <c r="F56" s="33">
        <v>15</v>
      </c>
      <c r="G56" s="33">
        <v>15</v>
      </c>
      <c r="H56" s="33">
        <v>15</v>
      </c>
      <c r="I56" s="33">
        <v>15</v>
      </c>
      <c r="J56" s="33">
        <v>15</v>
      </c>
      <c r="K56" s="33">
        <v>15</v>
      </c>
      <c r="L56" s="33">
        <v>15</v>
      </c>
      <c r="M56" s="33">
        <v>15</v>
      </c>
      <c r="N56" s="33">
        <v>15</v>
      </c>
      <c r="O56" s="33">
        <v>15</v>
      </c>
      <c r="P56" s="33">
        <v>15</v>
      </c>
      <c r="Q56" s="24">
        <f t="shared" si="2"/>
        <v>180</v>
      </c>
    </row>
    <row r="57" spans="1:17" ht="15" customHeight="1" x14ac:dyDescent="0.2">
      <c r="A57" s="262"/>
      <c r="B57" s="263"/>
      <c r="C57" s="287">
        <v>41</v>
      </c>
      <c r="D57" s="267"/>
      <c r="E57" s="285">
        <v>15</v>
      </c>
      <c r="F57" s="268">
        <v>15</v>
      </c>
      <c r="G57" s="268"/>
      <c r="H57" s="33"/>
      <c r="I57" s="33"/>
      <c r="J57" s="33"/>
      <c r="K57" s="33"/>
      <c r="L57" s="33"/>
      <c r="M57" s="33"/>
      <c r="N57" s="33"/>
      <c r="O57" s="33"/>
      <c r="P57" s="33"/>
      <c r="Q57" s="24">
        <f t="shared" si="2"/>
        <v>30</v>
      </c>
    </row>
    <row r="58" spans="1:17" ht="15" customHeight="1" x14ac:dyDescent="0.2">
      <c r="A58" s="8">
        <v>0</v>
      </c>
      <c r="B58" s="223"/>
      <c r="C58" s="235">
        <v>41</v>
      </c>
      <c r="D58" s="5"/>
      <c r="E58" s="269">
        <v>30</v>
      </c>
      <c r="F58" s="33">
        <v>30</v>
      </c>
      <c r="G58" s="33">
        <v>30</v>
      </c>
      <c r="H58" s="33">
        <v>30</v>
      </c>
      <c r="I58" s="33">
        <v>30</v>
      </c>
      <c r="J58" s="33">
        <v>30</v>
      </c>
      <c r="K58" s="33">
        <v>30</v>
      </c>
      <c r="L58" s="33">
        <v>30</v>
      </c>
      <c r="M58" s="33">
        <v>30</v>
      </c>
      <c r="N58" s="33">
        <v>30</v>
      </c>
      <c r="O58" s="33">
        <v>30</v>
      </c>
      <c r="P58" s="33">
        <v>30</v>
      </c>
      <c r="Q58" s="24">
        <f t="shared" si="2"/>
        <v>360</v>
      </c>
    </row>
    <row r="59" spans="1:17" ht="15" customHeight="1" x14ac:dyDescent="0.2">
      <c r="A59" s="8">
        <v>0</v>
      </c>
      <c r="B59" s="230"/>
      <c r="C59" s="234">
        <v>41</v>
      </c>
      <c r="D59" s="5"/>
      <c r="E59" s="209">
        <v>0</v>
      </c>
      <c r="F59" s="209">
        <v>0</v>
      </c>
      <c r="G59" s="33">
        <v>30</v>
      </c>
      <c r="H59" s="33">
        <v>30</v>
      </c>
      <c r="I59" s="33">
        <v>30</v>
      </c>
      <c r="J59" s="33">
        <v>30</v>
      </c>
      <c r="K59" s="33">
        <v>30</v>
      </c>
      <c r="L59" s="33">
        <v>30</v>
      </c>
      <c r="M59" s="33">
        <v>30</v>
      </c>
      <c r="N59" s="33">
        <v>30</v>
      </c>
      <c r="O59" s="33">
        <v>30</v>
      </c>
      <c r="P59" s="33">
        <v>30</v>
      </c>
      <c r="Q59" s="24">
        <f t="shared" ref="Q59:Q71" si="3">SUM(E59:P59)</f>
        <v>300</v>
      </c>
    </row>
    <row r="60" spans="1:17" ht="15" customHeight="1" x14ac:dyDescent="0.2">
      <c r="A60" s="262"/>
      <c r="B60" s="263"/>
      <c r="C60" s="321">
        <v>41</v>
      </c>
      <c r="D60" s="326"/>
      <c r="E60" s="268"/>
      <c r="F60" s="268"/>
      <c r="G60" s="268"/>
      <c r="H60" s="268"/>
      <c r="I60" s="280">
        <v>30</v>
      </c>
      <c r="J60" s="292">
        <v>0</v>
      </c>
      <c r="K60" s="268">
        <v>30</v>
      </c>
      <c r="L60" s="292">
        <v>0</v>
      </c>
      <c r="M60" s="268"/>
      <c r="N60" s="33"/>
      <c r="O60" s="33"/>
      <c r="P60" s="33"/>
      <c r="Q60" s="24">
        <f t="shared" si="3"/>
        <v>60</v>
      </c>
    </row>
    <row r="61" spans="1:17" ht="15" customHeight="1" x14ac:dyDescent="0.2">
      <c r="A61" s="262"/>
      <c r="B61" s="263"/>
      <c r="C61" s="277">
        <v>41</v>
      </c>
      <c r="D61" s="326"/>
      <c r="E61" s="331"/>
      <c r="F61" s="331"/>
      <c r="G61" s="331"/>
      <c r="H61" s="331"/>
      <c r="I61" s="331"/>
      <c r="J61" s="268">
        <v>30</v>
      </c>
      <c r="K61" s="280">
        <v>30</v>
      </c>
      <c r="L61" s="268"/>
      <c r="M61" s="33"/>
      <c r="N61" s="33"/>
      <c r="O61" s="33"/>
      <c r="P61" s="33"/>
      <c r="Q61" s="24">
        <f t="shared" si="3"/>
        <v>60</v>
      </c>
    </row>
    <row r="62" spans="1:17" ht="15" customHeight="1" x14ac:dyDescent="0.2">
      <c r="A62" s="8">
        <v>189</v>
      </c>
      <c r="B62" s="230"/>
      <c r="C62" s="231">
        <v>41</v>
      </c>
      <c r="D62" s="298"/>
      <c r="E62" s="33"/>
      <c r="F62" s="33"/>
      <c r="G62" s="33"/>
      <c r="H62" s="33"/>
      <c r="I62" s="33"/>
      <c r="J62" s="33"/>
      <c r="K62" s="33"/>
      <c r="L62" s="198"/>
      <c r="M62" s="33"/>
      <c r="N62" s="33">
        <v>30</v>
      </c>
      <c r="O62" s="33">
        <v>30</v>
      </c>
      <c r="P62" s="33">
        <v>30</v>
      </c>
      <c r="Q62" s="24">
        <f t="shared" si="3"/>
        <v>90</v>
      </c>
    </row>
    <row r="63" spans="1:17" ht="15" customHeight="1" x14ac:dyDescent="0.2">
      <c r="A63" s="8">
        <v>168</v>
      </c>
      <c r="B63" s="230"/>
      <c r="C63" s="231">
        <v>23</v>
      </c>
      <c r="D63" s="298"/>
      <c r="E63" s="33"/>
      <c r="F63" s="33"/>
      <c r="G63" s="33"/>
      <c r="H63" s="33"/>
      <c r="I63" s="33"/>
      <c r="J63" s="33">
        <v>30</v>
      </c>
      <c r="K63" s="33">
        <v>30</v>
      </c>
      <c r="L63" s="33">
        <v>30</v>
      </c>
      <c r="M63" s="33">
        <v>30</v>
      </c>
      <c r="N63" s="33">
        <v>30</v>
      </c>
      <c r="O63" s="33">
        <v>30</v>
      </c>
      <c r="P63" s="33">
        <v>30</v>
      </c>
      <c r="Q63" s="24">
        <f t="shared" si="3"/>
        <v>210</v>
      </c>
    </row>
    <row r="64" spans="1:17" ht="15" customHeight="1" x14ac:dyDescent="0.2">
      <c r="A64" s="301"/>
      <c r="B64" s="305"/>
      <c r="C64" s="305">
        <v>41</v>
      </c>
      <c r="D64" s="306"/>
      <c r="E64" s="304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24">
        <f t="shared" si="3"/>
        <v>0</v>
      </c>
    </row>
    <row r="65" spans="1:17" ht="15" customHeight="1" x14ac:dyDescent="0.2">
      <c r="A65" s="8">
        <v>89</v>
      </c>
      <c r="B65" s="230"/>
      <c r="C65" s="231">
        <v>14</v>
      </c>
      <c r="D65" s="2"/>
      <c r="E65" s="209">
        <v>0</v>
      </c>
      <c r="F65" s="209">
        <v>0</v>
      </c>
      <c r="G65" s="33">
        <v>30</v>
      </c>
      <c r="H65" s="33">
        <v>30</v>
      </c>
      <c r="I65" s="33">
        <v>30</v>
      </c>
      <c r="J65" s="33">
        <v>30</v>
      </c>
      <c r="K65" s="33">
        <v>30</v>
      </c>
      <c r="L65" s="33">
        <v>30</v>
      </c>
      <c r="M65" s="33">
        <v>30</v>
      </c>
      <c r="N65" s="33">
        <v>30</v>
      </c>
      <c r="O65" s="33">
        <v>30</v>
      </c>
      <c r="P65" s="33">
        <v>30</v>
      </c>
      <c r="Q65" s="24">
        <f t="shared" si="3"/>
        <v>300</v>
      </c>
    </row>
    <row r="66" spans="1:17" ht="15" customHeight="1" x14ac:dyDescent="0.2">
      <c r="A66" s="8">
        <v>98</v>
      </c>
      <c r="B66" s="230"/>
      <c r="C66" s="275">
        <v>29</v>
      </c>
      <c r="D66" s="2"/>
      <c r="E66" s="12">
        <v>30</v>
      </c>
      <c r="F66" s="12">
        <v>30</v>
      </c>
      <c r="G66" s="12">
        <v>30</v>
      </c>
      <c r="H66" s="12">
        <v>30</v>
      </c>
      <c r="I66" s="12">
        <v>30</v>
      </c>
      <c r="J66" s="12">
        <v>30</v>
      </c>
      <c r="K66" s="12">
        <v>30</v>
      </c>
      <c r="L66" s="12">
        <v>30</v>
      </c>
      <c r="M66" s="12">
        <v>30</v>
      </c>
      <c r="N66" s="12">
        <v>30</v>
      </c>
      <c r="O66" s="12">
        <v>30</v>
      </c>
      <c r="P66" s="12">
        <v>30</v>
      </c>
      <c r="Q66" s="24">
        <f t="shared" si="3"/>
        <v>360</v>
      </c>
    </row>
    <row r="67" spans="1:17" ht="15" customHeight="1" x14ac:dyDescent="0.2">
      <c r="A67" s="8">
        <v>0</v>
      </c>
      <c r="B67" s="223"/>
      <c r="C67" s="228">
        <v>41</v>
      </c>
      <c r="D67" s="5"/>
      <c r="E67" s="269">
        <v>30</v>
      </c>
      <c r="F67" s="269">
        <v>30</v>
      </c>
      <c r="G67" s="269">
        <v>30</v>
      </c>
      <c r="H67" s="269">
        <v>30</v>
      </c>
      <c r="I67" s="269">
        <v>30</v>
      </c>
      <c r="J67" s="269">
        <v>30</v>
      </c>
      <c r="K67" s="269">
        <v>30</v>
      </c>
      <c r="L67" s="269">
        <v>30</v>
      </c>
      <c r="M67" s="269">
        <v>30</v>
      </c>
      <c r="N67" s="269">
        <v>30</v>
      </c>
      <c r="O67" s="269">
        <v>30</v>
      </c>
      <c r="P67" s="269">
        <v>30</v>
      </c>
      <c r="Q67" s="24">
        <f t="shared" si="3"/>
        <v>360</v>
      </c>
    </row>
    <row r="68" spans="1:17" ht="15" customHeight="1" x14ac:dyDescent="0.2">
      <c r="A68" s="8">
        <v>182</v>
      </c>
      <c r="B68" s="230"/>
      <c r="C68" s="231">
        <v>41</v>
      </c>
      <c r="D68" s="298"/>
      <c r="E68" s="33"/>
      <c r="F68" s="33"/>
      <c r="G68" s="33"/>
      <c r="H68" s="33"/>
      <c r="I68" s="33"/>
      <c r="J68" s="33"/>
      <c r="K68" s="33"/>
      <c r="L68" s="33"/>
      <c r="M68" s="33">
        <v>30</v>
      </c>
      <c r="N68" s="33">
        <v>30</v>
      </c>
      <c r="O68" s="33">
        <v>30</v>
      </c>
      <c r="P68" s="33">
        <v>30</v>
      </c>
      <c r="Q68" s="24">
        <f t="shared" si="3"/>
        <v>120</v>
      </c>
    </row>
    <row r="69" spans="1:17" ht="15" customHeight="1" x14ac:dyDescent="0.2">
      <c r="A69" s="8">
        <v>72</v>
      </c>
      <c r="B69" s="230"/>
      <c r="C69" s="231">
        <v>41</v>
      </c>
      <c r="D69" s="2"/>
      <c r="E69" s="269">
        <v>30</v>
      </c>
      <c r="F69" s="269">
        <v>30</v>
      </c>
      <c r="G69" s="269">
        <v>30</v>
      </c>
      <c r="H69" s="269">
        <v>30</v>
      </c>
      <c r="I69" s="269">
        <v>30</v>
      </c>
      <c r="J69" s="269">
        <v>30</v>
      </c>
      <c r="K69" s="269">
        <v>30</v>
      </c>
      <c r="L69" s="269">
        <v>30</v>
      </c>
      <c r="M69" s="269">
        <v>30</v>
      </c>
      <c r="N69" s="269">
        <v>30</v>
      </c>
      <c r="O69" s="269">
        <v>30</v>
      </c>
      <c r="P69" s="269">
        <v>30</v>
      </c>
      <c r="Q69" s="24">
        <f t="shared" si="3"/>
        <v>360</v>
      </c>
    </row>
    <row r="70" spans="1:17" ht="15" customHeight="1" x14ac:dyDescent="0.2">
      <c r="A70" s="8">
        <v>0</v>
      </c>
      <c r="B70" s="230"/>
      <c r="C70" s="275">
        <v>41</v>
      </c>
      <c r="D70" s="2"/>
      <c r="E70" s="269">
        <v>30</v>
      </c>
      <c r="F70" s="269">
        <v>30</v>
      </c>
      <c r="G70" s="269">
        <v>30</v>
      </c>
      <c r="H70" s="269">
        <v>30</v>
      </c>
      <c r="I70" s="269">
        <v>30</v>
      </c>
      <c r="J70" s="269">
        <v>30</v>
      </c>
      <c r="K70" s="269">
        <v>30</v>
      </c>
      <c r="L70" s="269">
        <v>30</v>
      </c>
      <c r="M70" s="269">
        <v>30</v>
      </c>
      <c r="N70" s="269">
        <v>30</v>
      </c>
      <c r="O70" s="269">
        <v>30</v>
      </c>
      <c r="P70" s="269">
        <v>30</v>
      </c>
      <c r="Q70" s="24">
        <f t="shared" si="3"/>
        <v>360</v>
      </c>
    </row>
    <row r="71" spans="1:17" ht="15" customHeight="1" x14ac:dyDescent="0.2">
      <c r="A71" s="8">
        <v>161</v>
      </c>
      <c r="B71" s="230"/>
      <c r="C71" s="231">
        <v>41</v>
      </c>
      <c r="D71" s="298"/>
      <c r="E71" s="33"/>
      <c r="F71" s="33"/>
      <c r="G71" s="33"/>
      <c r="H71" s="33"/>
      <c r="I71" s="33"/>
      <c r="J71" s="33">
        <v>30</v>
      </c>
      <c r="K71" s="33">
        <v>30</v>
      </c>
      <c r="L71" s="33">
        <v>30</v>
      </c>
      <c r="M71" s="33">
        <v>30</v>
      </c>
      <c r="N71" s="33">
        <v>30</v>
      </c>
      <c r="O71" s="33">
        <v>30</v>
      </c>
      <c r="P71" s="33">
        <v>30</v>
      </c>
      <c r="Q71" s="24">
        <f t="shared" si="3"/>
        <v>210</v>
      </c>
    </row>
    <row r="72" spans="1:17" ht="15" customHeight="1" x14ac:dyDescent="0.2">
      <c r="A72" s="8">
        <v>0</v>
      </c>
      <c r="B72" s="230"/>
      <c r="C72" s="233">
        <v>41</v>
      </c>
      <c r="D72" s="2"/>
      <c r="E72" s="269">
        <v>30</v>
      </c>
      <c r="F72" s="269">
        <v>30</v>
      </c>
      <c r="G72" s="269">
        <v>30</v>
      </c>
      <c r="H72" s="269">
        <v>30</v>
      </c>
      <c r="I72" s="269">
        <v>30</v>
      </c>
      <c r="J72" s="269">
        <v>30</v>
      </c>
      <c r="K72" s="269">
        <v>30</v>
      </c>
      <c r="L72" s="269">
        <v>30</v>
      </c>
      <c r="M72" s="269">
        <v>30</v>
      </c>
      <c r="N72" s="269">
        <v>30</v>
      </c>
      <c r="O72" s="269">
        <v>30</v>
      </c>
      <c r="P72" s="269">
        <v>30</v>
      </c>
      <c r="Q72" s="24">
        <f t="shared" ref="Q72:Q77" si="4">SUM(E72:P72)</f>
        <v>360</v>
      </c>
    </row>
    <row r="73" spans="1:17" ht="15" customHeight="1" x14ac:dyDescent="0.2">
      <c r="A73" s="8">
        <v>80</v>
      </c>
      <c r="B73" s="230"/>
      <c r="C73" s="231">
        <v>41</v>
      </c>
      <c r="D73" s="2"/>
      <c r="E73" s="12">
        <v>30</v>
      </c>
      <c r="F73" s="12">
        <v>30</v>
      </c>
      <c r="G73" s="12">
        <v>30</v>
      </c>
      <c r="H73" s="12">
        <v>30</v>
      </c>
      <c r="I73" s="12">
        <v>30</v>
      </c>
      <c r="J73" s="12">
        <v>30</v>
      </c>
      <c r="K73" s="12">
        <v>30</v>
      </c>
      <c r="L73" s="12">
        <v>30</v>
      </c>
      <c r="M73" s="12">
        <v>30</v>
      </c>
      <c r="N73" s="12">
        <v>30</v>
      </c>
      <c r="O73" s="280">
        <v>30</v>
      </c>
      <c r="P73" s="280">
        <v>30</v>
      </c>
      <c r="Q73" s="24">
        <f t="shared" si="4"/>
        <v>360</v>
      </c>
    </row>
    <row r="74" spans="1:17" ht="15" customHeight="1" x14ac:dyDescent="0.2">
      <c r="A74" s="8">
        <v>0</v>
      </c>
      <c r="B74" s="233"/>
      <c r="C74" s="235">
        <v>41</v>
      </c>
      <c r="D74" s="2"/>
      <c r="E74" s="269">
        <v>10</v>
      </c>
      <c r="F74" s="269">
        <v>10</v>
      </c>
      <c r="G74" s="269">
        <v>10</v>
      </c>
      <c r="H74" s="269">
        <v>10</v>
      </c>
      <c r="I74" s="269">
        <v>10</v>
      </c>
      <c r="J74" s="269">
        <v>10</v>
      </c>
      <c r="K74" s="269">
        <v>10</v>
      </c>
      <c r="L74" s="269">
        <v>10</v>
      </c>
      <c r="M74" s="269">
        <v>10</v>
      </c>
      <c r="N74" s="269">
        <v>10</v>
      </c>
      <c r="O74" s="269">
        <v>10</v>
      </c>
      <c r="P74" s="269">
        <v>10</v>
      </c>
      <c r="Q74" s="24">
        <f t="shared" si="4"/>
        <v>120</v>
      </c>
    </row>
    <row r="75" spans="1:17" ht="15" customHeight="1" x14ac:dyDescent="0.2">
      <c r="A75" s="8">
        <v>195</v>
      </c>
      <c r="B75" s="234"/>
      <c r="C75" s="231">
        <v>41</v>
      </c>
      <c r="D75" s="298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>
        <v>30</v>
      </c>
      <c r="P75" s="33">
        <v>30</v>
      </c>
      <c r="Q75" s="24">
        <f t="shared" si="4"/>
        <v>60</v>
      </c>
    </row>
    <row r="76" spans="1:17" ht="15" customHeight="1" x14ac:dyDescent="0.2">
      <c r="A76" s="8">
        <v>0</v>
      </c>
      <c r="B76" s="230"/>
      <c r="C76" s="234">
        <v>41</v>
      </c>
      <c r="D76" s="2"/>
      <c r="E76" s="269">
        <v>30</v>
      </c>
      <c r="F76" s="269">
        <v>30</v>
      </c>
      <c r="G76" s="269">
        <v>30</v>
      </c>
      <c r="H76" s="269">
        <v>30</v>
      </c>
      <c r="I76" s="269">
        <v>30</v>
      </c>
      <c r="J76" s="269">
        <v>30</v>
      </c>
      <c r="K76" s="269">
        <v>30</v>
      </c>
      <c r="L76" s="269">
        <v>30</v>
      </c>
      <c r="M76" s="269">
        <v>30</v>
      </c>
      <c r="N76" s="269">
        <v>30</v>
      </c>
      <c r="O76" s="269">
        <v>30</v>
      </c>
      <c r="P76" s="269">
        <v>30</v>
      </c>
      <c r="Q76" s="24">
        <f t="shared" si="4"/>
        <v>360</v>
      </c>
    </row>
    <row r="77" spans="1:17" ht="15" customHeight="1" x14ac:dyDescent="0.2">
      <c r="A77" s="262"/>
      <c r="B77" s="263"/>
      <c r="C77" s="284">
        <v>41</v>
      </c>
      <c r="D77" s="267"/>
      <c r="E77" s="285">
        <v>30</v>
      </c>
      <c r="F77" s="285">
        <v>30</v>
      </c>
      <c r="G77" s="285">
        <v>30</v>
      </c>
      <c r="H77" s="285">
        <v>30</v>
      </c>
      <c r="I77" s="268"/>
      <c r="J77" s="33"/>
      <c r="K77" s="33"/>
      <c r="L77" s="33"/>
      <c r="M77" s="33"/>
      <c r="N77" s="33"/>
      <c r="O77" s="33"/>
      <c r="P77" s="33"/>
      <c r="Q77" s="24">
        <f t="shared" si="4"/>
        <v>120</v>
      </c>
    </row>
    <row r="78" spans="1:17" ht="15" customHeight="1" x14ac:dyDescent="0.2">
      <c r="A78" s="8">
        <v>0</v>
      </c>
      <c r="B78" s="223"/>
      <c r="C78" s="228">
        <v>41</v>
      </c>
      <c r="D78" s="2"/>
      <c r="E78" s="269">
        <v>30</v>
      </c>
      <c r="F78" s="269">
        <v>30</v>
      </c>
      <c r="G78" s="269">
        <v>30</v>
      </c>
      <c r="H78" s="269">
        <v>15</v>
      </c>
      <c r="I78" s="269">
        <v>15</v>
      </c>
      <c r="J78" s="269">
        <v>15</v>
      </c>
      <c r="K78" s="269">
        <v>15</v>
      </c>
      <c r="L78" s="269">
        <v>15</v>
      </c>
      <c r="M78" s="269">
        <v>15</v>
      </c>
      <c r="N78" s="269">
        <v>15</v>
      </c>
      <c r="O78" s="269">
        <v>15</v>
      </c>
      <c r="P78" s="269">
        <v>15</v>
      </c>
      <c r="Q78" s="24">
        <f t="shared" ref="Q78:Q132" si="5">SUM(E78:P78)</f>
        <v>225</v>
      </c>
    </row>
    <row r="79" spans="1:17" ht="15" customHeight="1" x14ac:dyDescent="0.2">
      <c r="A79" s="8">
        <v>0</v>
      </c>
      <c r="B79" s="223"/>
      <c r="C79" s="235">
        <v>41</v>
      </c>
      <c r="D79" s="2"/>
      <c r="E79" s="209">
        <v>0</v>
      </c>
      <c r="F79" s="209">
        <v>0</v>
      </c>
      <c r="G79" s="33">
        <v>30</v>
      </c>
      <c r="H79" s="33">
        <v>30</v>
      </c>
      <c r="I79" s="33">
        <v>30</v>
      </c>
      <c r="J79" s="33">
        <v>30</v>
      </c>
      <c r="K79" s="33">
        <v>30</v>
      </c>
      <c r="L79" s="33">
        <v>30</v>
      </c>
      <c r="M79" s="33">
        <v>30</v>
      </c>
      <c r="N79" s="33">
        <v>30</v>
      </c>
      <c r="O79" s="33">
        <v>30</v>
      </c>
      <c r="P79" s="33">
        <v>30</v>
      </c>
      <c r="Q79" s="24">
        <f t="shared" si="5"/>
        <v>300</v>
      </c>
    </row>
    <row r="80" spans="1:17" ht="15" customHeight="1" x14ac:dyDescent="0.2">
      <c r="A80" s="8">
        <v>0</v>
      </c>
      <c r="B80" s="230"/>
      <c r="C80" s="274">
        <v>41</v>
      </c>
      <c r="D80" s="2"/>
      <c r="E80" s="209">
        <v>0</v>
      </c>
      <c r="F80" s="209">
        <v>0</v>
      </c>
      <c r="G80" s="33">
        <v>30</v>
      </c>
      <c r="H80" s="33">
        <v>30</v>
      </c>
      <c r="I80" s="33">
        <v>30</v>
      </c>
      <c r="J80" s="33">
        <v>30</v>
      </c>
      <c r="K80" s="33">
        <v>30</v>
      </c>
      <c r="L80" s="33">
        <v>30</v>
      </c>
      <c r="M80" s="33">
        <v>30</v>
      </c>
      <c r="N80" s="33">
        <v>30</v>
      </c>
      <c r="O80" s="33">
        <v>30</v>
      </c>
      <c r="P80" s="33">
        <v>30</v>
      </c>
      <c r="Q80" s="24">
        <f t="shared" si="5"/>
        <v>300</v>
      </c>
    </row>
    <row r="81" spans="1:17" ht="15" customHeight="1" x14ac:dyDescent="0.2">
      <c r="A81" s="262"/>
      <c r="B81" s="263"/>
      <c r="C81" s="286">
        <v>47</v>
      </c>
      <c r="D81" s="266"/>
      <c r="E81" s="268"/>
      <c r="F81" s="280">
        <v>30</v>
      </c>
      <c r="G81" s="268">
        <v>30</v>
      </c>
      <c r="H81" s="268">
        <v>60</v>
      </c>
      <c r="I81" s="280">
        <v>30</v>
      </c>
      <c r="J81" s="292">
        <v>0</v>
      </c>
      <c r="K81" s="292">
        <v>0</v>
      </c>
      <c r="L81" s="33"/>
      <c r="M81" s="33"/>
      <c r="N81" s="33"/>
      <c r="O81" s="33"/>
      <c r="P81" s="33"/>
      <c r="Q81" s="24">
        <f t="shared" si="5"/>
        <v>150</v>
      </c>
    </row>
    <row r="82" spans="1:17" ht="15" customHeight="1" x14ac:dyDescent="0.2">
      <c r="A82" s="262"/>
      <c r="B82" s="263"/>
      <c r="C82" s="276">
        <v>41</v>
      </c>
      <c r="D82" s="267"/>
      <c r="E82" s="285">
        <v>15</v>
      </c>
      <c r="F82" s="268">
        <v>30</v>
      </c>
      <c r="G82" s="268"/>
      <c r="H82" s="33"/>
      <c r="I82" s="33"/>
      <c r="J82" s="33"/>
      <c r="K82" s="33"/>
      <c r="L82" s="33"/>
      <c r="M82" s="33"/>
      <c r="N82" s="33"/>
      <c r="O82" s="33"/>
      <c r="P82" s="33"/>
      <c r="Q82" s="24">
        <f t="shared" si="5"/>
        <v>45</v>
      </c>
    </row>
    <row r="83" spans="1:17" ht="15" customHeight="1" x14ac:dyDescent="0.2">
      <c r="A83" s="8">
        <v>187</v>
      </c>
      <c r="B83" s="230"/>
      <c r="C83" s="275">
        <v>41</v>
      </c>
      <c r="D83" s="298"/>
      <c r="E83" s="33"/>
      <c r="F83" s="33"/>
      <c r="G83" s="33"/>
      <c r="H83" s="33"/>
      <c r="I83" s="33"/>
      <c r="J83" s="33"/>
      <c r="K83" s="33"/>
      <c r="L83" s="33"/>
      <c r="M83" s="33"/>
      <c r="N83" s="33">
        <v>30</v>
      </c>
      <c r="O83" s="33">
        <v>30</v>
      </c>
      <c r="P83" s="33">
        <v>30</v>
      </c>
      <c r="Q83" s="24">
        <f t="shared" si="5"/>
        <v>90</v>
      </c>
    </row>
    <row r="84" spans="1:17" ht="15" customHeight="1" x14ac:dyDescent="0.2">
      <c r="A84" s="8">
        <v>0</v>
      </c>
      <c r="B84" s="230"/>
      <c r="C84" s="230">
        <v>41</v>
      </c>
      <c r="D84" s="39"/>
      <c r="E84" s="269">
        <v>15</v>
      </c>
      <c r="F84" s="33">
        <v>10</v>
      </c>
      <c r="G84" s="33">
        <v>10</v>
      </c>
      <c r="H84" s="33">
        <v>10</v>
      </c>
      <c r="I84" s="33">
        <v>10</v>
      </c>
      <c r="J84" s="33">
        <v>10</v>
      </c>
      <c r="K84" s="33">
        <v>10</v>
      </c>
      <c r="L84" s="33">
        <v>10</v>
      </c>
      <c r="M84" s="33">
        <v>10</v>
      </c>
      <c r="N84" s="33">
        <v>10</v>
      </c>
      <c r="O84" s="33">
        <v>10</v>
      </c>
      <c r="P84" s="33">
        <v>10</v>
      </c>
      <c r="Q84" s="24">
        <f t="shared" si="5"/>
        <v>125</v>
      </c>
    </row>
    <row r="85" spans="1:17" ht="15" customHeight="1" x14ac:dyDescent="0.2">
      <c r="A85" s="262"/>
      <c r="B85" s="263"/>
      <c r="C85" s="284">
        <v>41</v>
      </c>
      <c r="D85" s="326"/>
      <c r="E85" s="268"/>
      <c r="F85" s="268"/>
      <c r="G85" s="268"/>
      <c r="H85" s="268"/>
      <c r="I85" s="268"/>
      <c r="J85" s="268"/>
      <c r="K85" s="268"/>
      <c r="L85" s="268">
        <v>30</v>
      </c>
      <c r="M85" s="268">
        <v>30</v>
      </c>
      <c r="N85" s="268">
        <v>30</v>
      </c>
      <c r="O85" s="268"/>
      <c r="P85" s="33"/>
      <c r="Q85" s="24">
        <f t="shared" si="5"/>
        <v>90</v>
      </c>
    </row>
    <row r="86" spans="1:17" ht="15" customHeight="1" x14ac:dyDescent="0.2">
      <c r="A86" s="262"/>
      <c r="B86" s="334"/>
      <c r="C86" s="287">
        <v>41</v>
      </c>
      <c r="D86" s="267"/>
      <c r="E86" s="285">
        <v>30</v>
      </c>
      <c r="F86" s="285">
        <v>30</v>
      </c>
      <c r="G86" s="291">
        <v>30</v>
      </c>
      <c r="H86" s="268"/>
      <c r="I86" s="33"/>
      <c r="J86" s="33"/>
      <c r="K86" s="33"/>
      <c r="L86" s="33"/>
      <c r="M86" s="33"/>
      <c r="N86" s="33"/>
      <c r="O86" s="33"/>
      <c r="P86" s="33"/>
      <c r="Q86" s="24">
        <f t="shared" si="5"/>
        <v>90</v>
      </c>
    </row>
    <row r="87" spans="1:17" ht="15" customHeight="1" x14ac:dyDescent="0.2">
      <c r="A87" s="8">
        <v>157</v>
      </c>
      <c r="B87" s="230"/>
      <c r="C87" s="230">
        <v>41</v>
      </c>
      <c r="D87" s="298"/>
      <c r="E87" s="33"/>
      <c r="F87" s="33"/>
      <c r="G87" s="33"/>
      <c r="H87" s="33"/>
      <c r="I87" s="33">
        <v>30</v>
      </c>
      <c r="J87" s="33">
        <v>30</v>
      </c>
      <c r="K87" s="33">
        <v>30</v>
      </c>
      <c r="L87" s="33">
        <v>30</v>
      </c>
      <c r="M87" s="33">
        <v>30</v>
      </c>
      <c r="N87" s="33">
        <v>30</v>
      </c>
      <c r="O87" s="33">
        <v>30</v>
      </c>
      <c r="P87" s="33">
        <v>30</v>
      </c>
      <c r="Q87" s="24">
        <f t="shared" si="5"/>
        <v>240</v>
      </c>
    </row>
    <row r="88" spans="1:17" ht="15" customHeight="1" x14ac:dyDescent="0.2">
      <c r="A88" s="8">
        <v>0</v>
      </c>
      <c r="B88" s="230"/>
      <c r="C88" s="228">
        <v>41</v>
      </c>
      <c r="D88" s="5"/>
      <c r="E88" s="269">
        <v>30</v>
      </c>
      <c r="F88" s="269">
        <v>30</v>
      </c>
      <c r="G88" s="269">
        <v>30</v>
      </c>
      <c r="H88" s="269">
        <v>30</v>
      </c>
      <c r="I88" s="33">
        <v>30</v>
      </c>
      <c r="J88" s="33">
        <v>30</v>
      </c>
      <c r="K88" s="33">
        <v>30</v>
      </c>
      <c r="L88" s="33">
        <v>30</v>
      </c>
      <c r="M88" s="33">
        <v>30</v>
      </c>
      <c r="N88" s="33">
        <v>30</v>
      </c>
      <c r="O88" s="33">
        <v>30</v>
      </c>
      <c r="P88" s="33">
        <v>30</v>
      </c>
      <c r="Q88" s="24">
        <f t="shared" si="5"/>
        <v>360</v>
      </c>
    </row>
    <row r="89" spans="1:17" ht="15" customHeight="1" x14ac:dyDescent="0.2">
      <c r="A89" s="262"/>
      <c r="B89" s="263"/>
      <c r="C89" s="277">
        <v>41</v>
      </c>
      <c r="D89" s="267"/>
      <c r="E89" s="268">
        <v>30</v>
      </c>
      <c r="F89" s="268">
        <v>30</v>
      </c>
      <c r="G89" s="268">
        <v>30</v>
      </c>
      <c r="H89" s="268"/>
      <c r="I89" s="33"/>
      <c r="J89" s="33"/>
      <c r="K89" s="33"/>
      <c r="L89" s="34"/>
      <c r="M89" s="34"/>
      <c r="N89" s="34"/>
      <c r="O89" s="33"/>
      <c r="P89" s="33"/>
      <c r="Q89" s="24">
        <f t="shared" si="5"/>
        <v>90</v>
      </c>
    </row>
    <row r="90" spans="1:17" ht="15" customHeight="1" x14ac:dyDescent="0.2">
      <c r="A90" s="262"/>
      <c r="B90" s="263"/>
      <c r="C90" s="284">
        <v>41</v>
      </c>
      <c r="D90" s="267"/>
      <c r="E90" s="268">
        <v>30</v>
      </c>
      <c r="F90" s="268">
        <v>30</v>
      </c>
      <c r="G90" s="268">
        <v>30</v>
      </c>
      <c r="H90" s="268">
        <v>30</v>
      </c>
      <c r="I90" s="268">
        <v>30</v>
      </c>
      <c r="J90" s="268">
        <v>30</v>
      </c>
      <c r="K90" s="268"/>
      <c r="L90" s="33"/>
      <c r="M90" s="33"/>
      <c r="N90" s="33"/>
      <c r="O90" s="33"/>
      <c r="P90" s="33"/>
      <c r="Q90" s="24">
        <f t="shared" si="5"/>
        <v>180</v>
      </c>
    </row>
    <row r="91" spans="1:17" ht="15" customHeight="1" x14ac:dyDescent="0.2">
      <c r="A91" s="8">
        <v>192</v>
      </c>
      <c r="B91" s="230"/>
      <c r="C91" s="231">
        <v>41</v>
      </c>
      <c r="D91" s="298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>
        <v>30</v>
      </c>
      <c r="P91" s="33">
        <v>30</v>
      </c>
      <c r="Q91" s="24">
        <f t="shared" si="5"/>
        <v>60</v>
      </c>
    </row>
    <row r="92" spans="1:17" ht="15" customHeight="1" x14ac:dyDescent="0.2">
      <c r="A92" s="8">
        <v>154</v>
      </c>
      <c r="B92" s="230"/>
      <c r="C92" s="275">
        <v>41</v>
      </c>
      <c r="D92" s="298"/>
      <c r="E92" s="33"/>
      <c r="F92" s="33"/>
      <c r="G92" s="33"/>
      <c r="H92" s="33"/>
      <c r="I92" s="33">
        <v>30</v>
      </c>
      <c r="J92" s="33">
        <v>30</v>
      </c>
      <c r="K92" s="33">
        <v>30</v>
      </c>
      <c r="L92" s="33">
        <v>30</v>
      </c>
      <c r="M92" s="33">
        <v>30</v>
      </c>
      <c r="N92" s="33">
        <v>30</v>
      </c>
      <c r="O92" s="33">
        <v>30</v>
      </c>
      <c r="P92" s="33">
        <v>30</v>
      </c>
      <c r="Q92" s="24">
        <f t="shared" si="5"/>
        <v>240</v>
      </c>
    </row>
    <row r="93" spans="1:17" ht="15" customHeight="1" x14ac:dyDescent="0.2">
      <c r="A93" s="8">
        <v>114</v>
      </c>
      <c r="B93" s="230"/>
      <c r="C93" s="231">
        <v>41</v>
      </c>
      <c r="D93" s="2"/>
      <c r="E93" s="12">
        <v>30</v>
      </c>
      <c r="F93" s="12">
        <v>30</v>
      </c>
      <c r="G93" s="12">
        <v>30</v>
      </c>
      <c r="H93" s="12">
        <v>30</v>
      </c>
      <c r="I93" s="12">
        <v>30</v>
      </c>
      <c r="J93" s="12">
        <v>30</v>
      </c>
      <c r="K93" s="12">
        <v>30</v>
      </c>
      <c r="L93" s="34">
        <v>30</v>
      </c>
      <c r="M93" s="34">
        <v>30</v>
      </c>
      <c r="N93" s="34">
        <v>30</v>
      </c>
      <c r="O93" s="34">
        <v>30</v>
      </c>
      <c r="P93" s="34">
        <v>30</v>
      </c>
      <c r="Q93" s="24">
        <f t="shared" si="5"/>
        <v>360</v>
      </c>
    </row>
    <row r="94" spans="1:17" ht="15" customHeight="1" x14ac:dyDescent="0.2">
      <c r="A94" s="262"/>
      <c r="B94" s="263"/>
      <c r="C94" s="286">
        <v>41</v>
      </c>
      <c r="D94" s="326"/>
      <c r="E94" s="268"/>
      <c r="F94" s="268"/>
      <c r="G94" s="268">
        <v>30</v>
      </c>
      <c r="H94" s="268">
        <v>30</v>
      </c>
      <c r="I94" s="268">
        <v>30</v>
      </c>
      <c r="J94" s="280">
        <v>30</v>
      </c>
      <c r="K94" s="268"/>
      <c r="L94" s="33"/>
      <c r="M94" s="33"/>
      <c r="N94" s="33"/>
      <c r="O94" s="33"/>
      <c r="P94" s="33"/>
      <c r="Q94" s="24">
        <f t="shared" si="5"/>
        <v>120</v>
      </c>
    </row>
    <row r="95" spans="1:17" ht="15" customHeight="1" x14ac:dyDescent="0.2">
      <c r="A95" s="8">
        <v>94</v>
      </c>
      <c r="B95" s="230"/>
      <c r="C95" s="231">
        <v>14</v>
      </c>
      <c r="D95" s="2"/>
      <c r="E95" s="209">
        <v>0</v>
      </c>
      <c r="F95" s="209">
        <v>0</v>
      </c>
      <c r="G95" s="33">
        <v>30</v>
      </c>
      <c r="H95" s="33">
        <v>30</v>
      </c>
      <c r="I95" s="33">
        <v>30</v>
      </c>
      <c r="J95" s="33">
        <v>30</v>
      </c>
      <c r="K95" s="33">
        <v>30</v>
      </c>
      <c r="L95" s="33">
        <v>30</v>
      </c>
      <c r="M95" s="33">
        <v>30</v>
      </c>
      <c r="N95" s="33">
        <v>30</v>
      </c>
      <c r="O95" s="33">
        <v>30</v>
      </c>
      <c r="P95" s="33">
        <v>30</v>
      </c>
      <c r="Q95" s="24">
        <f t="shared" si="5"/>
        <v>300</v>
      </c>
    </row>
    <row r="96" spans="1:17" ht="15" customHeight="1" x14ac:dyDescent="0.2">
      <c r="A96" s="262"/>
      <c r="B96" s="263"/>
      <c r="C96" s="284">
        <v>41</v>
      </c>
      <c r="D96" s="267"/>
      <c r="E96" s="292">
        <v>0</v>
      </c>
      <c r="F96" s="292">
        <v>0</v>
      </c>
      <c r="G96" s="268"/>
      <c r="H96" s="33"/>
      <c r="I96" s="33"/>
      <c r="J96" s="33"/>
      <c r="K96" s="33"/>
      <c r="L96" s="33"/>
      <c r="M96" s="33"/>
      <c r="N96" s="33"/>
      <c r="O96" s="33"/>
      <c r="P96" s="33"/>
      <c r="Q96" s="24">
        <f t="shared" si="5"/>
        <v>0</v>
      </c>
    </row>
    <row r="97" spans="1:17" ht="15" customHeight="1" x14ac:dyDescent="0.2">
      <c r="A97" s="8">
        <v>117</v>
      </c>
      <c r="B97" s="230"/>
      <c r="C97" s="231">
        <v>41</v>
      </c>
      <c r="D97" s="2"/>
      <c r="E97" s="12">
        <v>30</v>
      </c>
      <c r="F97" s="12">
        <v>30</v>
      </c>
      <c r="G97" s="12">
        <v>30</v>
      </c>
      <c r="H97" s="12">
        <v>30</v>
      </c>
      <c r="I97" s="12">
        <v>30</v>
      </c>
      <c r="J97" s="12">
        <v>30</v>
      </c>
      <c r="K97" s="12">
        <v>30</v>
      </c>
      <c r="L97" s="12">
        <v>30</v>
      </c>
      <c r="M97" s="12">
        <v>30</v>
      </c>
      <c r="N97" s="12">
        <v>30</v>
      </c>
      <c r="O97" s="12">
        <v>30</v>
      </c>
      <c r="P97" s="12">
        <v>30</v>
      </c>
      <c r="Q97" s="24">
        <f t="shared" si="5"/>
        <v>360</v>
      </c>
    </row>
    <row r="98" spans="1:17" ht="15" customHeight="1" x14ac:dyDescent="0.2">
      <c r="A98" s="8">
        <v>0</v>
      </c>
      <c r="B98" s="230"/>
      <c r="C98" s="231">
        <v>21</v>
      </c>
      <c r="D98" s="2"/>
      <c r="E98" s="269">
        <v>30</v>
      </c>
      <c r="F98" s="269">
        <v>30</v>
      </c>
      <c r="G98" s="269">
        <v>30</v>
      </c>
      <c r="H98" s="269">
        <v>30</v>
      </c>
      <c r="I98" s="269">
        <v>30</v>
      </c>
      <c r="J98" s="269">
        <v>30</v>
      </c>
      <c r="K98" s="269">
        <v>30</v>
      </c>
      <c r="L98" s="269">
        <v>30</v>
      </c>
      <c r="M98" s="269">
        <v>30</v>
      </c>
      <c r="N98" s="269">
        <v>30</v>
      </c>
      <c r="O98" s="269">
        <v>30</v>
      </c>
      <c r="P98" s="269">
        <v>30</v>
      </c>
      <c r="Q98" s="24">
        <f t="shared" si="5"/>
        <v>360</v>
      </c>
    </row>
    <row r="99" spans="1:17" ht="15" customHeight="1" x14ac:dyDescent="0.2">
      <c r="A99" s="8">
        <v>0</v>
      </c>
      <c r="B99" s="230"/>
      <c r="C99" s="234">
        <v>41</v>
      </c>
      <c r="D99" s="2"/>
      <c r="E99" s="269">
        <v>30</v>
      </c>
      <c r="F99" s="269">
        <v>30</v>
      </c>
      <c r="G99" s="269">
        <v>30</v>
      </c>
      <c r="H99" s="269">
        <v>30</v>
      </c>
      <c r="I99" s="269">
        <v>30</v>
      </c>
      <c r="J99" s="269">
        <v>30</v>
      </c>
      <c r="K99" s="269">
        <v>30</v>
      </c>
      <c r="L99" s="269">
        <v>30</v>
      </c>
      <c r="M99" s="269">
        <v>30</v>
      </c>
      <c r="N99" s="269">
        <v>30</v>
      </c>
      <c r="O99" s="269">
        <v>30</v>
      </c>
      <c r="P99" s="269">
        <v>30</v>
      </c>
      <c r="Q99" s="24">
        <f t="shared" si="5"/>
        <v>360</v>
      </c>
    </row>
    <row r="100" spans="1:17" ht="15" customHeight="1" x14ac:dyDescent="0.2">
      <c r="A100" s="8">
        <v>0</v>
      </c>
      <c r="B100" s="230"/>
      <c r="C100" s="329">
        <v>41</v>
      </c>
      <c r="D100" s="5"/>
      <c r="E100" s="270">
        <v>30</v>
      </c>
      <c r="F100" s="270">
        <v>30</v>
      </c>
      <c r="G100" s="270">
        <v>30</v>
      </c>
      <c r="H100" s="270">
        <v>30</v>
      </c>
      <c r="I100" s="270">
        <v>30</v>
      </c>
      <c r="J100" s="270">
        <v>30</v>
      </c>
      <c r="K100" s="270">
        <v>30</v>
      </c>
      <c r="L100" s="270">
        <v>30</v>
      </c>
      <c r="M100" s="270">
        <v>30</v>
      </c>
      <c r="N100" s="270">
        <v>30</v>
      </c>
      <c r="O100" s="270">
        <v>30</v>
      </c>
      <c r="P100" s="270">
        <v>30</v>
      </c>
      <c r="Q100" s="24">
        <f t="shared" si="5"/>
        <v>360</v>
      </c>
    </row>
    <row r="101" spans="1:17" ht="15" customHeight="1" x14ac:dyDescent="0.2">
      <c r="A101" s="8">
        <v>172</v>
      </c>
      <c r="B101" s="230"/>
      <c r="C101" s="275">
        <v>41</v>
      </c>
      <c r="D101" s="298"/>
      <c r="E101" s="33"/>
      <c r="F101" s="33"/>
      <c r="G101" s="33"/>
      <c r="H101" s="33"/>
      <c r="I101" s="33"/>
      <c r="J101" s="33"/>
      <c r="K101" s="33"/>
      <c r="L101" s="33">
        <v>30</v>
      </c>
      <c r="M101" s="33">
        <v>30</v>
      </c>
      <c r="N101" s="33">
        <v>30</v>
      </c>
      <c r="O101" s="33">
        <v>30</v>
      </c>
      <c r="P101" s="33">
        <v>30</v>
      </c>
      <c r="Q101" s="24">
        <f t="shared" si="5"/>
        <v>150</v>
      </c>
    </row>
    <row r="102" spans="1:17" ht="15" customHeight="1" x14ac:dyDescent="0.2">
      <c r="A102" s="8">
        <v>0</v>
      </c>
      <c r="B102" s="223"/>
      <c r="C102" s="235">
        <v>41</v>
      </c>
      <c r="D102" s="2"/>
      <c r="E102" s="269">
        <v>30</v>
      </c>
      <c r="F102" s="269">
        <v>30</v>
      </c>
      <c r="G102" s="269">
        <v>30</v>
      </c>
      <c r="H102" s="269">
        <v>30</v>
      </c>
      <c r="I102" s="269">
        <v>30</v>
      </c>
      <c r="J102" s="269">
        <v>30</v>
      </c>
      <c r="K102" s="269">
        <v>30</v>
      </c>
      <c r="L102" s="269">
        <v>30</v>
      </c>
      <c r="M102" s="269">
        <v>30</v>
      </c>
      <c r="N102" s="269">
        <v>30</v>
      </c>
      <c r="O102" s="269">
        <v>30</v>
      </c>
      <c r="P102" s="269">
        <v>30</v>
      </c>
      <c r="Q102" s="24">
        <f t="shared" si="5"/>
        <v>360</v>
      </c>
    </row>
    <row r="103" spans="1:17" ht="15" customHeight="1" x14ac:dyDescent="0.2">
      <c r="A103" s="8">
        <v>0</v>
      </c>
      <c r="B103" s="223"/>
      <c r="C103" s="228">
        <v>41</v>
      </c>
      <c r="D103" s="2"/>
      <c r="E103" s="269">
        <v>30</v>
      </c>
      <c r="F103" s="269">
        <v>30</v>
      </c>
      <c r="G103" s="269">
        <v>30</v>
      </c>
      <c r="H103" s="269">
        <v>30</v>
      </c>
      <c r="I103" s="269">
        <v>30</v>
      </c>
      <c r="J103" s="269">
        <v>30</v>
      </c>
      <c r="K103" s="269">
        <v>30</v>
      </c>
      <c r="L103" s="269">
        <v>30</v>
      </c>
      <c r="M103" s="269">
        <v>30</v>
      </c>
      <c r="N103" s="269">
        <v>30</v>
      </c>
      <c r="O103" s="269">
        <v>30</v>
      </c>
      <c r="P103" s="269">
        <v>30</v>
      </c>
      <c r="Q103" s="24">
        <f t="shared" si="5"/>
        <v>360</v>
      </c>
    </row>
    <row r="104" spans="1:17" ht="15" customHeight="1" x14ac:dyDescent="0.2">
      <c r="A104" s="262"/>
      <c r="B104" s="263"/>
      <c r="C104" s="277">
        <v>41</v>
      </c>
      <c r="D104" s="267"/>
      <c r="E104" s="268">
        <v>30</v>
      </c>
      <c r="F104" s="268">
        <v>30</v>
      </c>
      <c r="G104" s="268">
        <v>30</v>
      </c>
      <c r="H104" s="268">
        <v>30</v>
      </c>
      <c r="I104" s="268">
        <v>30</v>
      </c>
      <c r="J104" s="268">
        <v>30</v>
      </c>
      <c r="K104" s="268">
        <v>30</v>
      </c>
      <c r="L104" s="268">
        <v>30</v>
      </c>
      <c r="M104" s="268">
        <v>30</v>
      </c>
      <c r="N104" s="268">
        <v>30</v>
      </c>
      <c r="O104" s="268">
        <v>30</v>
      </c>
      <c r="P104" s="268"/>
      <c r="Q104" s="24">
        <f t="shared" si="5"/>
        <v>330</v>
      </c>
    </row>
    <row r="105" spans="1:17" ht="15" customHeight="1" x14ac:dyDescent="0.2">
      <c r="A105" s="301"/>
      <c r="B105" s="305"/>
      <c r="C105" s="305">
        <v>41</v>
      </c>
      <c r="D105" s="307"/>
      <c r="E105" s="350">
        <v>0</v>
      </c>
      <c r="F105" s="350">
        <v>0</v>
      </c>
      <c r="G105" s="304">
        <v>30</v>
      </c>
      <c r="H105" s="304">
        <v>30</v>
      </c>
      <c r="I105" s="304">
        <v>30</v>
      </c>
      <c r="J105" s="304"/>
      <c r="K105" s="33"/>
      <c r="L105" s="33"/>
      <c r="M105" s="33"/>
      <c r="N105" s="33"/>
      <c r="O105" s="33"/>
      <c r="P105" s="33"/>
      <c r="Q105" s="24">
        <f t="shared" si="5"/>
        <v>90</v>
      </c>
    </row>
    <row r="106" spans="1:17" ht="15" customHeight="1" x14ac:dyDescent="0.2">
      <c r="A106" s="262"/>
      <c r="B106" s="263"/>
      <c r="C106" s="277">
        <v>41</v>
      </c>
      <c r="D106" s="261"/>
      <c r="E106" s="317">
        <v>30</v>
      </c>
      <c r="F106" s="291">
        <v>30</v>
      </c>
      <c r="G106" s="291">
        <v>30</v>
      </c>
      <c r="H106" s="268"/>
      <c r="I106" s="33"/>
      <c r="J106" s="33"/>
      <c r="K106" s="33"/>
      <c r="L106" s="33"/>
      <c r="M106" s="33"/>
      <c r="N106" s="33"/>
      <c r="O106" s="33"/>
      <c r="P106" s="33"/>
      <c r="Q106" s="24">
        <f t="shared" si="5"/>
        <v>90</v>
      </c>
    </row>
    <row r="107" spans="1:17" ht="15" customHeight="1" x14ac:dyDescent="0.2">
      <c r="A107" s="262"/>
      <c r="B107" s="263"/>
      <c r="C107" s="277">
        <v>29</v>
      </c>
      <c r="D107" s="261"/>
      <c r="E107" s="285">
        <v>30</v>
      </c>
      <c r="F107" s="285">
        <v>30</v>
      </c>
      <c r="G107" s="285">
        <v>30</v>
      </c>
      <c r="H107" s="285">
        <v>30</v>
      </c>
      <c r="I107" s="285">
        <v>30</v>
      </c>
      <c r="J107" s="285">
        <v>30</v>
      </c>
      <c r="K107" s="285">
        <v>30</v>
      </c>
      <c r="L107" s="285">
        <v>30</v>
      </c>
      <c r="M107" s="285">
        <v>30</v>
      </c>
      <c r="N107" s="268"/>
      <c r="O107" s="33"/>
      <c r="P107" s="33"/>
      <c r="Q107" s="24">
        <f t="shared" si="5"/>
        <v>270</v>
      </c>
    </row>
    <row r="108" spans="1:17" ht="15" customHeight="1" x14ac:dyDescent="0.2">
      <c r="A108" s="8">
        <v>75</v>
      </c>
      <c r="B108" s="230"/>
      <c r="C108" s="232">
        <v>41</v>
      </c>
      <c r="D108" s="202"/>
      <c r="E108" s="205">
        <v>30</v>
      </c>
      <c r="F108" s="205">
        <v>30</v>
      </c>
      <c r="G108" s="205">
        <v>30</v>
      </c>
      <c r="H108" s="205">
        <v>30</v>
      </c>
      <c r="I108" s="205">
        <v>30</v>
      </c>
      <c r="J108" s="205">
        <v>30</v>
      </c>
      <c r="K108" s="205">
        <v>30</v>
      </c>
      <c r="L108" s="34">
        <v>30</v>
      </c>
      <c r="M108" s="34">
        <v>30</v>
      </c>
      <c r="N108" s="34">
        <v>30</v>
      </c>
      <c r="O108" s="34">
        <v>30</v>
      </c>
      <c r="P108" s="34">
        <v>30</v>
      </c>
      <c r="Q108" s="24">
        <f t="shared" si="5"/>
        <v>360</v>
      </c>
    </row>
    <row r="109" spans="1:17" ht="15" customHeight="1" x14ac:dyDescent="0.2">
      <c r="A109" s="262"/>
      <c r="B109" s="263"/>
      <c r="C109" s="277">
        <v>41</v>
      </c>
      <c r="D109" s="261"/>
      <c r="E109" s="300">
        <v>30</v>
      </c>
      <c r="F109" s="300">
        <v>30</v>
      </c>
      <c r="G109" s="300">
        <v>30</v>
      </c>
      <c r="H109" s="300">
        <v>30</v>
      </c>
      <c r="I109" s="300">
        <v>30</v>
      </c>
      <c r="J109" s="300">
        <v>30</v>
      </c>
      <c r="K109" s="300">
        <v>30</v>
      </c>
      <c r="L109" s="300"/>
      <c r="M109" s="33"/>
      <c r="N109" s="33"/>
      <c r="O109" s="33"/>
      <c r="P109" s="33"/>
      <c r="Q109" s="24">
        <f t="shared" si="5"/>
        <v>210</v>
      </c>
    </row>
    <row r="110" spans="1:17" ht="15" customHeight="1" x14ac:dyDescent="0.2">
      <c r="A110" s="8">
        <v>90</v>
      </c>
      <c r="B110" s="230"/>
      <c r="C110" s="275">
        <v>41</v>
      </c>
      <c r="D110" s="202"/>
      <c r="E110" s="211">
        <v>0</v>
      </c>
      <c r="F110" s="211">
        <v>0</v>
      </c>
      <c r="G110" s="204">
        <v>30</v>
      </c>
      <c r="H110" s="204">
        <v>30</v>
      </c>
      <c r="I110" s="204">
        <v>30</v>
      </c>
      <c r="J110" s="204">
        <v>30</v>
      </c>
      <c r="K110" s="204">
        <v>30</v>
      </c>
      <c r="L110" s="204">
        <v>30</v>
      </c>
      <c r="M110" s="33">
        <v>30</v>
      </c>
      <c r="N110" s="33">
        <v>30</v>
      </c>
      <c r="O110" s="33">
        <v>30</v>
      </c>
      <c r="P110" s="33">
        <v>30</v>
      </c>
      <c r="Q110" s="24">
        <f t="shared" si="5"/>
        <v>300</v>
      </c>
    </row>
    <row r="111" spans="1:17" ht="15" customHeight="1" x14ac:dyDescent="0.2">
      <c r="A111" s="8">
        <v>0</v>
      </c>
      <c r="B111" s="230"/>
      <c r="C111" s="275">
        <v>41</v>
      </c>
      <c r="D111" s="278"/>
      <c r="E111" s="269">
        <v>30</v>
      </c>
      <c r="F111" s="269">
        <v>30</v>
      </c>
      <c r="G111" s="269">
        <v>30</v>
      </c>
      <c r="H111" s="269">
        <v>30</v>
      </c>
      <c r="I111" s="269">
        <v>30</v>
      </c>
      <c r="J111" s="269">
        <v>30</v>
      </c>
      <c r="K111" s="269">
        <v>30</v>
      </c>
      <c r="L111" s="269">
        <v>30</v>
      </c>
      <c r="M111" s="269">
        <v>30</v>
      </c>
      <c r="N111" s="269">
        <v>30</v>
      </c>
      <c r="O111" s="269">
        <v>30</v>
      </c>
      <c r="P111" s="269">
        <v>30</v>
      </c>
      <c r="Q111" s="24">
        <f t="shared" si="5"/>
        <v>360</v>
      </c>
    </row>
    <row r="112" spans="1:17" ht="15" customHeight="1" x14ac:dyDescent="0.2">
      <c r="A112" s="262"/>
      <c r="B112" s="276"/>
      <c r="C112" s="327">
        <v>41</v>
      </c>
      <c r="D112" s="322"/>
      <c r="E112" s="285">
        <v>30</v>
      </c>
      <c r="F112" s="285">
        <v>30</v>
      </c>
      <c r="G112" s="285">
        <v>30</v>
      </c>
      <c r="H112" s="285">
        <v>30</v>
      </c>
      <c r="I112" s="285">
        <v>30</v>
      </c>
      <c r="J112" s="285">
        <v>30</v>
      </c>
      <c r="K112" s="285"/>
      <c r="L112" s="33"/>
      <c r="M112" s="33"/>
      <c r="N112" s="33"/>
      <c r="O112" s="33"/>
      <c r="P112" s="33"/>
      <c r="Q112" s="24">
        <f t="shared" si="5"/>
        <v>180</v>
      </c>
    </row>
    <row r="113" spans="1:17" ht="15" customHeight="1" x14ac:dyDescent="0.2">
      <c r="A113" s="262"/>
      <c r="B113" s="263"/>
      <c r="C113" s="277">
        <v>29</v>
      </c>
      <c r="D113" s="261"/>
      <c r="E113" s="283">
        <v>30</v>
      </c>
      <c r="F113" s="268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24">
        <f t="shared" si="5"/>
        <v>30</v>
      </c>
    </row>
    <row r="114" spans="1:17" ht="15" customHeight="1" x14ac:dyDescent="0.2">
      <c r="A114" s="8">
        <v>0</v>
      </c>
      <c r="B114" s="274"/>
      <c r="C114" s="228">
        <v>41</v>
      </c>
      <c r="D114" s="202"/>
      <c r="E114" s="271">
        <v>30</v>
      </c>
      <c r="F114" s="33">
        <v>30</v>
      </c>
      <c r="G114" s="33">
        <v>30</v>
      </c>
      <c r="H114" s="33">
        <v>30</v>
      </c>
      <c r="I114" s="33">
        <v>30</v>
      </c>
      <c r="J114" s="33">
        <v>30</v>
      </c>
      <c r="K114" s="33">
        <v>30</v>
      </c>
      <c r="L114" s="33">
        <v>30</v>
      </c>
      <c r="M114" s="33">
        <v>30</v>
      </c>
      <c r="N114" s="33">
        <v>30</v>
      </c>
      <c r="O114" s="33">
        <v>30</v>
      </c>
      <c r="P114" s="33">
        <v>30</v>
      </c>
      <c r="Q114" s="24">
        <f t="shared" si="5"/>
        <v>360</v>
      </c>
    </row>
    <row r="115" spans="1:17" ht="15" customHeight="1" x14ac:dyDescent="0.2">
      <c r="A115" s="8">
        <v>0</v>
      </c>
      <c r="B115" s="234"/>
      <c r="C115" s="233">
        <v>41</v>
      </c>
      <c r="D115" s="202"/>
      <c r="E115" s="271">
        <v>30</v>
      </c>
      <c r="F115" s="33">
        <v>30</v>
      </c>
      <c r="G115" s="33">
        <v>30</v>
      </c>
      <c r="H115" s="33">
        <v>30</v>
      </c>
      <c r="I115" s="33">
        <v>30</v>
      </c>
      <c r="J115" s="33">
        <v>30</v>
      </c>
      <c r="K115" s="33">
        <v>30</v>
      </c>
      <c r="L115" s="33">
        <v>30</v>
      </c>
      <c r="M115" s="33">
        <v>30</v>
      </c>
      <c r="N115" s="33">
        <v>30</v>
      </c>
      <c r="O115" s="33">
        <v>30</v>
      </c>
      <c r="P115" s="33">
        <v>30</v>
      </c>
      <c r="Q115" s="24">
        <f t="shared" si="5"/>
        <v>360</v>
      </c>
    </row>
    <row r="116" spans="1:17" ht="15" customHeight="1" x14ac:dyDescent="0.2">
      <c r="A116" s="301"/>
      <c r="B116" s="328"/>
      <c r="C116" s="328">
        <v>41</v>
      </c>
      <c r="D116" s="307"/>
      <c r="E116" s="350">
        <v>0</v>
      </c>
      <c r="F116" s="320">
        <v>0</v>
      </c>
      <c r="G116" s="304">
        <v>30</v>
      </c>
      <c r="H116" s="304">
        <v>30</v>
      </c>
      <c r="I116" s="304">
        <v>30</v>
      </c>
      <c r="J116" s="304">
        <v>30</v>
      </c>
      <c r="K116" s="304">
        <v>30</v>
      </c>
      <c r="L116" s="304" t="s">
        <v>91</v>
      </c>
      <c r="M116" s="33"/>
      <c r="N116" s="33"/>
      <c r="O116" s="33"/>
      <c r="P116" s="33"/>
      <c r="Q116" s="24">
        <f t="shared" si="5"/>
        <v>150</v>
      </c>
    </row>
    <row r="117" spans="1:17" ht="15" customHeight="1" x14ac:dyDescent="0.2">
      <c r="A117" s="262"/>
      <c r="B117" s="263"/>
      <c r="C117" s="321">
        <v>41</v>
      </c>
      <c r="D117" s="261"/>
      <c r="E117" s="285">
        <v>10</v>
      </c>
      <c r="F117" s="268"/>
      <c r="G117" s="33"/>
      <c r="H117" s="33"/>
      <c r="I117" s="33"/>
      <c r="J117" s="33"/>
      <c r="K117" s="33"/>
      <c r="L117" s="33"/>
      <c r="M117" s="34"/>
      <c r="N117" s="34"/>
      <c r="O117" s="34"/>
      <c r="P117" s="34"/>
      <c r="Q117" s="24">
        <f t="shared" si="5"/>
        <v>10</v>
      </c>
    </row>
    <row r="118" spans="1:17" ht="15" customHeight="1" x14ac:dyDescent="0.2">
      <c r="A118" s="262"/>
      <c r="B118" s="276"/>
      <c r="C118" s="321">
        <v>41</v>
      </c>
      <c r="D118" s="261"/>
      <c r="E118" s="338">
        <v>0</v>
      </c>
      <c r="F118" s="338">
        <v>0</v>
      </c>
      <c r="G118" s="268"/>
      <c r="H118" s="33"/>
      <c r="I118" s="33"/>
      <c r="J118" s="33"/>
      <c r="K118" s="33"/>
      <c r="L118" s="33"/>
      <c r="M118" s="33"/>
      <c r="N118" s="33"/>
      <c r="O118" s="33"/>
      <c r="P118" s="33"/>
      <c r="Q118" s="24">
        <f t="shared" si="5"/>
        <v>0</v>
      </c>
    </row>
    <row r="119" spans="1:17" ht="15" customHeight="1" x14ac:dyDescent="0.2">
      <c r="A119" s="262"/>
      <c r="B119" s="276"/>
      <c r="C119" s="282">
        <v>41</v>
      </c>
      <c r="D119" s="322"/>
      <c r="E119" s="300">
        <v>30</v>
      </c>
      <c r="F119" s="317">
        <v>30</v>
      </c>
      <c r="G119" s="291">
        <v>30</v>
      </c>
      <c r="H119" s="268"/>
      <c r="I119" s="33"/>
      <c r="J119" s="33"/>
      <c r="K119" s="33"/>
      <c r="L119" s="33"/>
      <c r="M119" s="33"/>
      <c r="N119" s="33"/>
      <c r="O119" s="33"/>
      <c r="P119" s="33"/>
      <c r="Q119" s="24">
        <f t="shared" si="5"/>
        <v>90</v>
      </c>
    </row>
    <row r="120" spans="1:17" ht="15" customHeight="1" x14ac:dyDescent="0.2">
      <c r="A120" s="8">
        <v>0</v>
      </c>
      <c r="B120" s="223"/>
      <c r="C120" s="228">
        <v>41</v>
      </c>
      <c r="D120" s="202"/>
      <c r="E120" s="269">
        <v>10</v>
      </c>
      <c r="F120" s="269">
        <v>10</v>
      </c>
      <c r="G120" s="269">
        <v>10</v>
      </c>
      <c r="H120" s="33">
        <v>10</v>
      </c>
      <c r="I120" s="33">
        <v>10</v>
      </c>
      <c r="J120" s="33">
        <v>10</v>
      </c>
      <c r="K120" s="33">
        <v>10</v>
      </c>
      <c r="L120" s="33">
        <v>10</v>
      </c>
      <c r="M120" s="33">
        <v>10</v>
      </c>
      <c r="N120" s="33">
        <v>10</v>
      </c>
      <c r="O120" s="33">
        <v>10</v>
      </c>
      <c r="P120" s="33">
        <v>10</v>
      </c>
      <c r="Q120" s="24">
        <f t="shared" si="5"/>
        <v>120</v>
      </c>
    </row>
    <row r="121" spans="1:17" ht="15" customHeight="1" x14ac:dyDescent="0.2">
      <c r="A121" s="262"/>
      <c r="B121" s="263"/>
      <c r="C121" s="277">
        <v>41</v>
      </c>
      <c r="D121" s="261"/>
      <c r="E121" s="300">
        <v>30</v>
      </c>
      <c r="F121" s="285">
        <v>30</v>
      </c>
      <c r="G121" s="285"/>
      <c r="H121" s="33"/>
      <c r="I121" s="33"/>
      <c r="J121" s="33"/>
      <c r="K121" s="33"/>
      <c r="L121" s="33"/>
      <c r="M121" s="33"/>
      <c r="N121" s="33"/>
      <c r="O121" s="33"/>
      <c r="P121" s="33"/>
      <c r="Q121" s="24">
        <f t="shared" si="5"/>
        <v>60</v>
      </c>
    </row>
    <row r="122" spans="1:17" ht="15" customHeight="1" x14ac:dyDescent="0.2">
      <c r="A122" s="8">
        <v>173</v>
      </c>
      <c r="B122" s="230"/>
      <c r="C122" s="232">
        <v>41</v>
      </c>
      <c r="D122" s="299"/>
      <c r="E122" s="204"/>
      <c r="F122" s="33"/>
      <c r="G122" s="33"/>
      <c r="H122" s="33"/>
      <c r="I122" s="33"/>
      <c r="J122" s="33"/>
      <c r="K122" s="33"/>
      <c r="L122" s="33">
        <v>30</v>
      </c>
      <c r="M122" s="33">
        <v>30</v>
      </c>
      <c r="N122" s="33">
        <v>30</v>
      </c>
      <c r="O122" s="33">
        <v>30</v>
      </c>
      <c r="P122" s="33">
        <v>30</v>
      </c>
      <c r="Q122" s="24">
        <f t="shared" si="5"/>
        <v>150</v>
      </c>
    </row>
    <row r="123" spans="1:17" ht="15" customHeight="1" x14ac:dyDescent="0.2">
      <c r="A123" s="8">
        <v>122</v>
      </c>
      <c r="B123" s="230"/>
      <c r="C123" s="227">
        <v>29</v>
      </c>
      <c r="D123" s="7"/>
      <c r="E123" s="204"/>
      <c r="F123" s="33">
        <v>30</v>
      </c>
      <c r="G123" s="33">
        <v>30</v>
      </c>
      <c r="H123" s="33">
        <v>30</v>
      </c>
      <c r="I123" s="33">
        <v>30</v>
      </c>
      <c r="J123" s="33">
        <v>30</v>
      </c>
      <c r="K123" s="33">
        <v>30</v>
      </c>
      <c r="L123" s="33">
        <v>30</v>
      </c>
      <c r="M123" s="33">
        <v>30</v>
      </c>
      <c r="N123" s="33">
        <v>30</v>
      </c>
      <c r="O123" s="33">
        <v>30</v>
      </c>
      <c r="P123" s="33">
        <v>30</v>
      </c>
      <c r="Q123" s="24">
        <f t="shared" si="5"/>
        <v>330</v>
      </c>
    </row>
    <row r="124" spans="1:17" ht="15" customHeight="1" x14ac:dyDescent="0.2">
      <c r="A124" s="8">
        <v>176</v>
      </c>
      <c r="B124" s="230"/>
      <c r="C124" s="232">
        <v>23</v>
      </c>
      <c r="D124" s="299"/>
      <c r="E124" s="204"/>
      <c r="F124" s="204"/>
      <c r="G124" s="204"/>
      <c r="H124" s="204"/>
      <c r="I124" s="33"/>
      <c r="J124" s="33"/>
      <c r="K124" s="33"/>
      <c r="L124" s="33"/>
      <c r="M124" s="33">
        <v>30</v>
      </c>
      <c r="N124" s="33">
        <v>30</v>
      </c>
      <c r="O124" s="33">
        <v>30</v>
      </c>
      <c r="P124" s="33">
        <v>30</v>
      </c>
      <c r="Q124" s="24">
        <f t="shared" si="5"/>
        <v>120</v>
      </c>
    </row>
    <row r="125" spans="1:17" ht="15" customHeight="1" x14ac:dyDescent="0.2">
      <c r="A125" s="8">
        <v>0</v>
      </c>
      <c r="B125" s="223"/>
      <c r="C125" s="227">
        <v>41</v>
      </c>
      <c r="D125" s="202"/>
      <c r="E125" s="271">
        <v>10</v>
      </c>
      <c r="F125" s="271">
        <v>10</v>
      </c>
      <c r="G125" s="271">
        <v>10</v>
      </c>
      <c r="H125" s="271">
        <v>10</v>
      </c>
      <c r="I125" s="271">
        <v>10</v>
      </c>
      <c r="J125" s="271">
        <v>10</v>
      </c>
      <c r="K125" s="271">
        <v>10</v>
      </c>
      <c r="L125" s="271">
        <v>10</v>
      </c>
      <c r="M125" s="271">
        <v>10</v>
      </c>
      <c r="N125" s="271">
        <v>10</v>
      </c>
      <c r="O125" s="271">
        <v>10</v>
      </c>
      <c r="P125" s="271">
        <v>10</v>
      </c>
      <c r="Q125" s="24">
        <f t="shared" si="5"/>
        <v>120</v>
      </c>
    </row>
    <row r="126" spans="1:17" ht="15" customHeight="1" x14ac:dyDescent="0.2">
      <c r="A126" s="8">
        <v>186</v>
      </c>
      <c r="B126" s="364"/>
      <c r="C126" s="232">
        <v>41</v>
      </c>
      <c r="D126" s="299"/>
      <c r="E126" s="204"/>
      <c r="F126" s="204"/>
      <c r="G126" s="204"/>
      <c r="H126" s="204"/>
      <c r="I126" s="204"/>
      <c r="J126" s="204"/>
      <c r="K126" s="204"/>
      <c r="L126" s="204"/>
      <c r="M126" s="33"/>
      <c r="N126" s="33"/>
      <c r="O126" s="33"/>
      <c r="P126" s="33">
        <v>30</v>
      </c>
      <c r="Q126" s="24">
        <f t="shared" si="5"/>
        <v>30</v>
      </c>
    </row>
    <row r="127" spans="1:17" ht="15" customHeight="1" x14ac:dyDescent="0.2">
      <c r="A127" s="8">
        <v>164</v>
      </c>
      <c r="B127" s="230"/>
      <c r="C127" s="232">
        <v>41</v>
      </c>
      <c r="D127" s="299"/>
      <c r="E127" s="33"/>
      <c r="F127" s="33"/>
      <c r="G127" s="33"/>
      <c r="H127" s="33"/>
      <c r="I127" s="33"/>
      <c r="J127" s="33"/>
      <c r="K127" s="33">
        <v>60</v>
      </c>
      <c r="L127" s="33">
        <v>30</v>
      </c>
      <c r="M127" s="33">
        <v>30</v>
      </c>
      <c r="N127" s="33">
        <v>30</v>
      </c>
      <c r="O127" s="33">
        <v>30</v>
      </c>
      <c r="P127" s="33">
        <v>30</v>
      </c>
      <c r="Q127" s="24">
        <f t="shared" si="5"/>
        <v>210</v>
      </c>
    </row>
    <row r="128" spans="1:17" ht="15" customHeight="1" x14ac:dyDescent="0.2">
      <c r="A128" s="262"/>
      <c r="B128" s="263"/>
      <c r="C128" s="336">
        <v>41</v>
      </c>
      <c r="D128" s="322"/>
      <c r="E128" s="268"/>
      <c r="F128" s="268">
        <v>30</v>
      </c>
      <c r="G128" s="268">
        <v>30</v>
      </c>
      <c r="H128" s="268">
        <v>30</v>
      </c>
      <c r="I128" s="268">
        <v>30</v>
      </c>
      <c r="J128" s="268">
        <v>30</v>
      </c>
      <c r="K128" s="268">
        <v>30</v>
      </c>
      <c r="L128" s="268">
        <v>30</v>
      </c>
      <c r="M128" s="268"/>
      <c r="N128" s="33"/>
      <c r="O128" s="33"/>
      <c r="P128" s="33"/>
      <c r="Q128" s="24">
        <f t="shared" si="5"/>
        <v>210</v>
      </c>
    </row>
    <row r="129" spans="1:17" ht="15" customHeight="1" x14ac:dyDescent="0.2">
      <c r="A129" s="8">
        <v>0</v>
      </c>
      <c r="B129" s="230"/>
      <c r="C129" s="329">
        <v>41</v>
      </c>
      <c r="D129" s="7"/>
      <c r="E129" s="269">
        <v>15</v>
      </c>
      <c r="F129" s="269">
        <v>15</v>
      </c>
      <c r="G129" s="269">
        <v>15</v>
      </c>
      <c r="H129" s="269">
        <v>15</v>
      </c>
      <c r="I129" s="269">
        <v>15</v>
      </c>
      <c r="J129" s="269">
        <v>15</v>
      </c>
      <c r="K129" s="269">
        <v>15</v>
      </c>
      <c r="L129" s="269">
        <v>15</v>
      </c>
      <c r="M129" s="269">
        <v>15</v>
      </c>
      <c r="N129" s="269">
        <v>15</v>
      </c>
      <c r="O129" s="269">
        <v>15</v>
      </c>
      <c r="P129" s="269">
        <v>15</v>
      </c>
      <c r="Q129" s="24">
        <f t="shared" si="5"/>
        <v>180</v>
      </c>
    </row>
    <row r="130" spans="1:17" ht="15" customHeight="1" x14ac:dyDescent="0.2">
      <c r="A130" s="301"/>
      <c r="B130" s="305"/>
      <c r="C130" s="346">
        <v>41</v>
      </c>
      <c r="D130" s="307"/>
      <c r="E130" s="353">
        <v>15</v>
      </c>
      <c r="F130" s="353">
        <v>15</v>
      </c>
      <c r="G130" s="353">
        <v>30</v>
      </c>
      <c r="H130" s="304"/>
      <c r="I130" s="33"/>
      <c r="J130" s="33"/>
      <c r="K130" s="33"/>
      <c r="L130" s="33"/>
      <c r="M130" s="33"/>
      <c r="N130" s="33"/>
      <c r="O130" s="33"/>
      <c r="P130" s="33"/>
      <c r="Q130" s="24">
        <f t="shared" si="5"/>
        <v>60</v>
      </c>
    </row>
    <row r="131" spans="1:17" ht="15" customHeight="1" x14ac:dyDescent="0.2">
      <c r="A131" s="262"/>
      <c r="B131" s="263"/>
      <c r="C131" s="321">
        <v>41</v>
      </c>
      <c r="D131" s="261"/>
      <c r="E131" s="285">
        <v>10</v>
      </c>
      <c r="F131" s="291">
        <v>10</v>
      </c>
      <c r="G131" s="285"/>
      <c r="H131" s="34"/>
      <c r="I131" s="33"/>
      <c r="J131" s="33"/>
      <c r="K131" s="33"/>
      <c r="L131" s="33"/>
      <c r="M131" s="33"/>
      <c r="N131" s="33"/>
      <c r="O131" s="33"/>
      <c r="P131" s="33"/>
      <c r="Q131" s="24">
        <f t="shared" si="5"/>
        <v>20</v>
      </c>
    </row>
    <row r="132" spans="1:17" ht="15" customHeight="1" x14ac:dyDescent="0.2">
      <c r="A132" s="262"/>
      <c r="B132" s="263"/>
      <c r="C132" s="287">
        <v>41</v>
      </c>
      <c r="D132" s="326"/>
      <c r="E132" s="368"/>
      <c r="F132" s="368"/>
      <c r="G132" s="368"/>
      <c r="H132" s="368">
        <v>30</v>
      </c>
      <c r="I132" s="368">
        <v>30</v>
      </c>
      <c r="J132" s="368">
        <v>30</v>
      </c>
      <c r="K132" s="368">
        <v>30</v>
      </c>
      <c r="L132" s="368">
        <v>30</v>
      </c>
      <c r="M132" s="368">
        <v>30</v>
      </c>
      <c r="N132" s="368">
        <v>30</v>
      </c>
      <c r="O132" s="370">
        <v>30</v>
      </c>
      <c r="P132" s="368"/>
      <c r="Q132" s="217">
        <f t="shared" si="5"/>
        <v>240</v>
      </c>
    </row>
    <row r="133" spans="1:17" ht="15" customHeight="1" x14ac:dyDescent="0.2">
      <c r="A133" s="8">
        <v>131</v>
      </c>
      <c r="B133" s="230"/>
      <c r="C133" s="235">
        <v>41</v>
      </c>
      <c r="D133" s="298"/>
      <c r="E133" s="219"/>
      <c r="F133" s="219"/>
      <c r="G133" s="219">
        <v>30</v>
      </c>
      <c r="H133" s="219">
        <v>30</v>
      </c>
      <c r="I133" s="219">
        <v>30</v>
      </c>
      <c r="J133" s="219">
        <v>30</v>
      </c>
      <c r="K133" s="219">
        <v>30</v>
      </c>
      <c r="L133" s="219">
        <v>30</v>
      </c>
      <c r="M133" s="219">
        <v>30</v>
      </c>
      <c r="N133" s="219">
        <v>30</v>
      </c>
      <c r="O133" s="219">
        <v>30</v>
      </c>
      <c r="P133" s="219">
        <v>30</v>
      </c>
      <c r="Q133" s="217">
        <f t="shared" ref="Q133:Q187" si="6">SUM(E133:P133)</f>
        <v>300</v>
      </c>
    </row>
    <row r="134" spans="1:17" ht="15" customHeight="1" x14ac:dyDescent="0.2">
      <c r="A134" s="8">
        <v>196</v>
      </c>
      <c r="B134" s="230"/>
      <c r="C134" s="231">
        <v>28</v>
      </c>
      <c r="D134" s="298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>
        <v>30</v>
      </c>
      <c r="P134" s="219">
        <v>30</v>
      </c>
      <c r="Q134" s="217">
        <f t="shared" si="6"/>
        <v>60</v>
      </c>
    </row>
    <row r="135" spans="1:17" ht="15" customHeight="1" x14ac:dyDescent="0.2">
      <c r="A135" s="262"/>
      <c r="B135" s="273"/>
      <c r="C135" s="365">
        <v>41</v>
      </c>
      <c r="D135" s="366"/>
      <c r="E135" s="367">
        <v>0</v>
      </c>
      <c r="F135" s="367">
        <v>0</v>
      </c>
      <c r="G135" s="369"/>
      <c r="H135" s="369"/>
      <c r="I135" s="369"/>
      <c r="J135" s="369"/>
      <c r="K135" s="369"/>
      <c r="L135" s="369"/>
      <c r="M135" s="369"/>
      <c r="N135" s="369"/>
      <c r="O135" s="369"/>
      <c r="P135" s="369"/>
      <c r="Q135" s="217">
        <f t="shared" si="6"/>
        <v>0</v>
      </c>
    </row>
    <row r="136" spans="1:17" ht="15" customHeight="1" x14ac:dyDescent="0.2">
      <c r="A136" s="8">
        <v>0</v>
      </c>
      <c r="B136" s="230"/>
      <c r="C136" s="234">
        <v>41</v>
      </c>
      <c r="D136" s="349"/>
      <c r="E136" s="269">
        <v>30</v>
      </c>
      <c r="F136" s="269">
        <v>30</v>
      </c>
      <c r="G136" s="269">
        <v>30</v>
      </c>
      <c r="H136" s="269">
        <v>30</v>
      </c>
      <c r="I136" s="269">
        <v>30</v>
      </c>
      <c r="J136" s="269">
        <v>30</v>
      </c>
      <c r="K136" s="269">
        <v>30</v>
      </c>
      <c r="L136" s="269">
        <v>30</v>
      </c>
      <c r="M136" s="269">
        <v>30</v>
      </c>
      <c r="N136" s="269">
        <v>30</v>
      </c>
      <c r="O136" s="269">
        <v>30</v>
      </c>
      <c r="P136" s="269">
        <v>30</v>
      </c>
      <c r="Q136" s="220">
        <f t="shared" si="6"/>
        <v>360</v>
      </c>
    </row>
    <row r="137" spans="1:17" ht="15" customHeight="1" x14ac:dyDescent="0.2">
      <c r="A137" s="262"/>
      <c r="B137" s="263"/>
      <c r="C137" s="348">
        <v>41</v>
      </c>
      <c r="D137" s="266"/>
      <c r="E137" s="300">
        <v>30</v>
      </c>
      <c r="F137" s="300">
        <v>30</v>
      </c>
      <c r="G137" s="300">
        <v>30</v>
      </c>
      <c r="H137" s="300">
        <v>30</v>
      </c>
      <c r="I137" s="300">
        <v>30</v>
      </c>
      <c r="J137" s="300">
        <v>30</v>
      </c>
      <c r="K137" s="300">
        <v>30</v>
      </c>
      <c r="L137" s="300"/>
      <c r="M137" s="204"/>
      <c r="N137" s="204"/>
      <c r="O137" s="204"/>
      <c r="P137" s="204"/>
      <c r="Q137" s="218">
        <f t="shared" si="6"/>
        <v>210</v>
      </c>
    </row>
    <row r="138" spans="1:17" ht="15" customHeight="1" x14ac:dyDescent="0.2">
      <c r="A138" s="8">
        <v>0</v>
      </c>
      <c r="B138" s="230"/>
      <c r="C138" s="231">
        <v>23</v>
      </c>
      <c r="D138" s="2"/>
      <c r="E138" s="271">
        <v>30</v>
      </c>
      <c r="F138" s="271">
        <v>30</v>
      </c>
      <c r="G138" s="271">
        <v>30</v>
      </c>
      <c r="H138" s="271">
        <v>30</v>
      </c>
      <c r="I138" s="271">
        <v>30</v>
      </c>
      <c r="J138" s="271">
        <v>30</v>
      </c>
      <c r="K138" s="271">
        <v>30</v>
      </c>
      <c r="L138" s="271">
        <v>30</v>
      </c>
      <c r="M138" s="271">
        <v>30</v>
      </c>
      <c r="N138" s="271">
        <v>30</v>
      </c>
      <c r="O138" s="271">
        <v>30</v>
      </c>
      <c r="P138" s="271">
        <v>30</v>
      </c>
      <c r="Q138" s="24">
        <f t="shared" si="6"/>
        <v>360</v>
      </c>
    </row>
    <row r="139" spans="1:17" ht="15" customHeight="1" x14ac:dyDescent="0.2">
      <c r="A139" s="8">
        <v>181</v>
      </c>
      <c r="B139" s="230"/>
      <c r="C139" s="231">
        <v>41</v>
      </c>
      <c r="D139" s="298"/>
      <c r="E139" s="204"/>
      <c r="F139" s="204"/>
      <c r="G139" s="204"/>
      <c r="H139" s="204"/>
      <c r="I139" s="204"/>
      <c r="J139" s="204"/>
      <c r="K139" s="204"/>
      <c r="L139" s="204"/>
      <c r="M139" s="330">
        <v>30</v>
      </c>
      <c r="N139" s="330">
        <v>30</v>
      </c>
      <c r="O139" s="354">
        <v>0</v>
      </c>
      <c r="P139" s="354">
        <v>0</v>
      </c>
      <c r="Q139" s="24">
        <f t="shared" si="6"/>
        <v>60</v>
      </c>
    </row>
    <row r="140" spans="1:17" ht="15" customHeight="1" x14ac:dyDescent="0.2">
      <c r="A140" s="8">
        <v>167</v>
      </c>
      <c r="B140" s="230"/>
      <c r="C140" s="231">
        <v>29</v>
      </c>
      <c r="D140" s="298"/>
      <c r="E140" s="204"/>
      <c r="F140" s="204"/>
      <c r="G140" s="204"/>
      <c r="H140" s="204"/>
      <c r="I140" s="204"/>
      <c r="J140" s="204">
        <v>30</v>
      </c>
      <c r="K140" s="204">
        <v>30</v>
      </c>
      <c r="L140" s="204">
        <v>30</v>
      </c>
      <c r="M140" s="204">
        <v>30</v>
      </c>
      <c r="N140" s="204">
        <v>30</v>
      </c>
      <c r="O140" s="204">
        <v>30</v>
      </c>
      <c r="P140" s="204">
        <v>30</v>
      </c>
      <c r="Q140" s="24">
        <f t="shared" si="6"/>
        <v>210</v>
      </c>
    </row>
    <row r="141" spans="1:17" ht="15" customHeight="1" x14ac:dyDescent="0.2">
      <c r="A141" s="8">
        <v>0</v>
      </c>
      <c r="B141" s="223"/>
      <c r="C141" s="235">
        <v>41</v>
      </c>
      <c r="D141" s="2"/>
      <c r="E141" s="271">
        <v>10</v>
      </c>
      <c r="F141" s="271">
        <v>10</v>
      </c>
      <c r="G141" s="271">
        <v>10</v>
      </c>
      <c r="H141" s="271">
        <v>10</v>
      </c>
      <c r="I141" s="271">
        <v>10</v>
      </c>
      <c r="J141" s="271">
        <v>10</v>
      </c>
      <c r="K141" s="271">
        <v>10</v>
      </c>
      <c r="L141" s="271">
        <v>10</v>
      </c>
      <c r="M141" s="271">
        <v>10</v>
      </c>
      <c r="N141" s="271">
        <v>10</v>
      </c>
      <c r="O141" s="271">
        <v>10</v>
      </c>
      <c r="P141" s="271">
        <v>10</v>
      </c>
      <c r="Q141" s="24">
        <f t="shared" si="6"/>
        <v>120</v>
      </c>
    </row>
    <row r="142" spans="1:17" ht="15" customHeight="1" x14ac:dyDescent="0.2">
      <c r="A142" s="8">
        <v>0</v>
      </c>
      <c r="B142" s="230"/>
      <c r="C142" s="231">
        <v>41</v>
      </c>
      <c r="D142" s="39"/>
      <c r="E142" s="271">
        <v>30</v>
      </c>
      <c r="F142" s="271">
        <v>30</v>
      </c>
      <c r="G142" s="271">
        <v>30</v>
      </c>
      <c r="H142" s="271">
        <v>30</v>
      </c>
      <c r="I142" s="271">
        <v>30</v>
      </c>
      <c r="J142" s="271">
        <v>30</v>
      </c>
      <c r="K142" s="271">
        <v>30</v>
      </c>
      <c r="L142" s="271">
        <v>30</v>
      </c>
      <c r="M142" s="271">
        <v>30</v>
      </c>
      <c r="N142" s="271">
        <v>30</v>
      </c>
      <c r="O142" s="271">
        <v>30</v>
      </c>
      <c r="P142" s="271">
        <v>30</v>
      </c>
      <c r="Q142" s="24">
        <f t="shared" si="6"/>
        <v>360</v>
      </c>
    </row>
    <row r="143" spans="1:17" ht="15" customHeight="1" x14ac:dyDescent="0.2">
      <c r="A143" s="8">
        <v>0</v>
      </c>
      <c r="B143" s="230"/>
      <c r="C143" s="231">
        <v>41</v>
      </c>
      <c r="D143" s="39"/>
      <c r="E143" s="211">
        <v>0</v>
      </c>
      <c r="F143" s="211">
        <v>0</v>
      </c>
      <c r="G143" s="204">
        <v>30</v>
      </c>
      <c r="H143" s="204">
        <v>30</v>
      </c>
      <c r="I143" s="204">
        <v>30</v>
      </c>
      <c r="J143" s="204">
        <v>30</v>
      </c>
      <c r="K143" s="204">
        <v>30</v>
      </c>
      <c r="L143" s="204">
        <v>30</v>
      </c>
      <c r="M143" s="204">
        <v>30</v>
      </c>
      <c r="N143" s="204">
        <v>30</v>
      </c>
      <c r="O143" s="204">
        <v>30</v>
      </c>
      <c r="P143" s="204">
        <v>30</v>
      </c>
      <c r="Q143" s="24">
        <f t="shared" si="6"/>
        <v>300</v>
      </c>
    </row>
    <row r="144" spans="1:17" ht="15" customHeight="1" x14ac:dyDescent="0.2">
      <c r="A144" s="262"/>
      <c r="B144" s="263"/>
      <c r="C144" s="284">
        <v>41</v>
      </c>
      <c r="D144" s="267"/>
      <c r="E144" s="283">
        <v>30</v>
      </c>
      <c r="F144" s="283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4">
        <f t="shared" si="6"/>
        <v>30</v>
      </c>
    </row>
    <row r="145" spans="1:17" ht="15" customHeight="1" x14ac:dyDescent="0.2">
      <c r="A145" s="8">
        <v>8</v>
      </c>
      <c r="B145" s="230"/>
      <c r="C145" s="231">
        <v>41</v>
      </c>
      <c r="D145" s="2"/>
      <c r="E145" s="347">
        <v>30</v>
      </c>
      <c r="F145" s="347">
        <v>30</v>
      </c>
      <c r="G145" s="347">
        <v>30</v>
      </c>
      <c r="H145" s="347">
        <v>30</v>
      </c>
      <c r="I145" s="347">
        <v>30</v>
      </c>
      <c r="J145" s="347">
        <v>30</v>
      </c>
      <c r="K145" s="347">
        <v>30</v>
      </c>
      <c r="L145" s="347">
        <v>30</v>
      </c>
      <c r="M145" s="347">
        <v>30</v>
      </c>
      <c r="N145" s="347">
        <v>30</v>
      </c>
      <c r="O145" s="347">
        <v>30</v>
      </c>
      <c r="P145" s="347">
        <v>30</v>
      </c>
      <c r="Q145" s="24">
        <f t="shared" si="6"/>
        <v>360</v>
      </c>
    </row>
    <row r="146" spans="1:17" ht="15" customHeight="1" x14ac:dyDescent="0.2">
      <c r="A146" s="8">
        <v>60</v>
      </c>
      <c r="B146" s="230"/>
      <c r="C146" s="231">
        <v>41</v>
      </c>
      <c r="D146" s="2"/>
      <c r="E146" s="211">
        <v>0</v>
      </c>
      <c r="F146" s="211">
        <v>0</v>
      </c>
      <c r="G146" s="204">
        <v>30</v>
      </c>
      <c r="H146" s="204">
        <v>30</v>
      </c>
      <c r="I146" s="204">
        <v>30</v>
      </c>
      <c r="J146" s="204">
        <v>30</v>
      </c>
      <c r="K146" s="204">
        <v>30</v>
      </c>
      <c r="L146" s="204">
        <v>30</v>
      </c>
      <c r="M146" s="204">
        <v>30</v>
      </c>
      <c r="N146" s="204">
        <v>30</v>
      </c>
      <c r="O146" s="204">
        <v>30</v>
      </c>
      <c r="P146" s="204">
        <v>30</v>
      </c>
      <c r="Q146" s="24">
        <f t="shared" si="6"/>
        <v>300</v>
      </c>
    </row>
    <row r="147" spans="1:17" ht="15" customHeight="1" x14ac:dyDescent="0.2">
      <c r="A147" s="8">
        <v>103</v>
      </c>
      <c r="B147" s="230"/>
      <c r="C147" s="231">
        <v>41</v>
      </c>
      <c r="D147" s="2"/>
      <c r="E147" s="347">
        <v>30</v>
      </c>
      <c r="F147" s="347">
        <v>30</v>
      </c>
      <c r="G147" s="347">
        <v>30</v>
      </c>
      <c r="H147" s="347">
        <v>30</v>
      </c>
      <c r="I147" s="347">
        <v>30</v>
      </c>
      <c r="J147" s="347">
        <v>30</v>
      </c>
      <c r="K147" s="347">
        <v>30</v>
      </c>
      <c r="L147" s="347">
        <v>30</v>
      </c>
      <c r="M147" s="347">
        <v>30</v>
      </c>
      <c r="N147" s="347">
        <v>30</v>
      </c>
      <c r="O147" s="347">
        <v>30</v>
      </c>
      <c r="P147" s="347">
        <v>30</v>
      </c>
      <c r="Q147" s="24">
        <f t="shared" si="6"/>
        <v>360</v>
      </c>
    </row>
    <row r="148" spans="1:17" ht="15" customHeight="1" x14ac:dyDescent="0.2">
      <c r="A148" s="8">
        <v>0</v>
      </c>
      <c r="B148" s="230"/>
      <c r="C148" s="234">
        <v>41</v>
      </c>
      <c r="D148" s="5"/>
      <c r="E148" s="271">
        <v>30</v>
      </c>
      <c r="F148" s="271">
        <v>30</v>
      </c>
      <c r="G148" s="271">
        <v>30</v>
      </c>
      <c r="H148" s="271">
        <v>30</v>
      </c>
      <c r="I148" s="271">
        <v>30</v>
      </c>
      <c r="J148" s="271">
        <v>30</v>
      </c>
      <c r="K148" s="271">
        <v>30</v>
      </c>
      <c r="L148" s="271">
        <v>30</v>
      </c>
      <c r="M148" s="271">
        <v>30</v>
      </c>
      <c r="N148" s="271">
        <v>30</v>
      </c>
      <c r="O148" s="271">
        <v>30</v>
      </c>
      <c r="P148" s="271">
        <v>30</v>
      </c>
      <c r="Q148" s="24">
        <f t="shared" si="6"/>
        <v>360</v>
      </c>
    </row>
    <row r="149" spans="1:17" ht="15" customHeight="1" x14ac:dyDescent="0.2">
      <c r="A149" s="8">
        <v>193</v>
      </c>
      <c r="B149" s="230"/>
      <c r="C149" s="231">
        <v>41</v>
      </c>
      <c r="D149" s="298"/>
      <c r="E149" s="204"/>
      <c r="F149" s="204"/>
      <c r="G149" s="204"/>
      <c r="H149" s="204"/>
      <c r="I149" s="204"/>
      <c r="J149" s="204"/>
      <c r="K149" s="204"/>
      <c r="L149" s="204"/>
      <c r="M149" s="204"/>
      <c r="N149" s="204"/>
      <c r="O149" s="204">
        <v>30</v>
      </c>
      <c r="P149" s="204">
        <v>30</v>
      </c>
      <c r="Q149" s="24">
        <f t="shared" si="6"/>
        <v>60</v>
      </c>
    </row>
    <row r="150" spans="1:17" ht="15" customHeight="1" x14ac:dyDescent="0.2">
      <c r="A150" s="8">
        <v>41</v>
      </c>
      <c r="B150" s="230"/>
      <c r="C150" s="231">
        <v>41</v>
      </c>
      <c r="D150" s="2"/>
      <c r="E150" s="271">
        <v>30</v>
      </c>
      <c r="F150" s="271">
        <v>30</v>
      </c>
      <c r="G150" s="271">
        <v>30</v>
      </c>
      <c r="H150" s="271">
        <v>30</v>
      </c>
      <c r="I150" s="271">
        <v>30</v>
      </c>
      <c r="J150" s="271">
        <v>30</v>
      </c>
      <c r="K150" s="271">
        <v>30</v>
      </c>
      <c r="L150" s="271">
        <v>30</v>
      </c>
      <c r="M150" s="271">
        <v>30</v>
      </c>
      <c r="N150" s="271">
        <v>30</v>
      </c>
      <c r="O150" s="271">
        <v>30</v>
      </c>
      <c r="P150" s="271">
        <v>30</v>
      </c>
      <c r="Q150" s="24">
        <f t="shared" si="6"/>
        <v>360</v>
      </c>
    </row>
    <row r="151" spans="1:17" ht="15" customHeight="1" x14ac:dyDescent="0.2">
      <c r="A151" s="262"/>
      <c r="B151" s="263"/>
      <c r="C151" s="284">
        <v>41</v>
      </c>
      <c r="D151" s="267"/>
      <c r="E151" s="337">
        <v>0</v>
      </c>
      <c r="F151" s="283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4">
        <f t="shared" si="6"/>
        <v>0</v>
      </c>
    </row>
    <row r="152" spans="1:17" ht="15" customHeight="1" x14ac:dyDescent="0.2">
      <c r="A152" s="262"/>
      <c r="B152" s="277"/>
      <c r="C152" s="287">
        <v>41</v>
      </c>
      <c r="D152" s="267"/>
      <c r="E152" s="283">
        <v>15</v>
      </c>
      <c r="F152" s="283">
        <v>15</v>
      </c>
      <c r="G152" s="283">
        <v>15</v>
      </c>
      <c r="H152" s="283">
        <v>15</v>
      </c>
      <c r="I152" s="283">
        <v>15</v>
      </c>
      <c r="J152" s="283"/>
      <c r="K152" s="204"/>
      <c r="L152" s="204"/>
      <c r="M152" s="204"/>
      <c r="N152" s="204"/>
      <c r="O152" s="204"/>
      <c r="P152" s="204"/>
      <c r="Q152" s="24">
        <f t="shared" si="6"/>
        <v>75</v>
      </c>
    </row>
    <row r="153" spans="1:17" ht="15" customHeight="1" x14ac:dyDescent="0.2">
      <c r="A153" s="262"/>
      <c r="B153" s="263"/>
      <c r="C153" s="287">
        <v>41</v>
      </c>
      <c r="D153" s="326"/>
      <c r="E153" s="283"/>
      <c r="F153" s="283"/>
      <c r="G153" s="283">
        <v>30</v>
      </c>
      <c r="H153" s="283"/>
      <c r="I153" s="204"/>
      <c r="J153" s="204"/>
      <c r="K153" s="204"/>
      <c r="L153" s="204"/>
      <c r="M153" s="204"/>
      <c r="N153" s="204"/>
      <c r="O153" s="204"/>
      <c r="P153" s="204"/>
      <c r="Q153" s="24">
        <f t="shared" si="6"/>
        <v>30</v>
      </c>
    </row>
    <row r="154" spans="1:17" ht="15" customHeight="1" x14ac:dyDescent="0.2">
      <c r="A154" s="8">
        <v>0</v>
      </c>
      <c r="B154" s="230"/>
      <c r="C154" s="231">
        <v>41</v>
      </c>
      <c r="D154" s="2"/>
      <c r="E154" s="271">
        <v>30</v>
      </c>
      <c r="F154" s="204">
        <v>30</v>
      </c>
      <c r="G154" s="204">
        <v>30</v>
      </c>
      <c r="H154" s="204">
        <v>30</v>
      </c>
      <c r="I154" s="204">
        <v>30</v>
      </c>
      <c r="J154" s="204">
        <v>30</v>
      </c>
      <c r="K154" s="204">
        <v>30</v>
      </c>
      <c r="L154" s="204">
        <v>30</v>
      </c>
      <c r="M154" s="204">
        <v>30</v>
      </c>
      <c r="N154" s="204">
        <v>30</v>
      </c>
      <c r="O154" s="204">
        <v>30</v>
      </c>
      <c r="P154" s="204">
        <v>30</v>
      </c>
      <c r="Q154" s="24">
        <f t="shared" si="6"/>
        <v>360</v>
      </c>
    </row>
    <row r="155" spans="1:17" ht="15" customHeight="1" x14ac:dyDescent="0.2">
      <c r="A155" s="262"/>
      <c r="B155" s="263"/>
      <c r="C155" s="284">
        <v>41</v>
      </c>
      <c r="D155" s="326"/>
      <c r="E155" s="323"/>
      <c r="F155" s="323"/>
      <c r="G155" s="323"/>
      <c r="H155" s="323"/>
      <c r="I155" s="323"/>
      <c r="J155" s="323">
        <v>30</v>
      </c>
      <c r="K155" s="330">
        <v>30</v>
      </c>
      <c r="L155" s="323"/>
      <c r="M155" s="283"/>
      <c r="N155" s="204"/>
      <c r="O155" s="204"/>
      <c r="P155" s="204"/>
      <c r="Q155" s="24">
        <f t="shared" si="6"/>
        <v>60</v>
      </c>
    </row>
    <row r="156" spans="1:17" ht="15" customHeight="1" x14ac:dyDescent="0.2">
      <c r="A156" s="301"/>
      <c r="B156" s="305"/>
      <c r="C156" s="313">
        <v>41</v>
      </c>
      <c r="D156" s="306"/>
      <c r="E156" s="323">
        <v>30</v>
      </c>
      <c r="F156" s="323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4">
        <f t="shared" si="6"/>
        <v>30</v>
      </c>
    </row>
    <row r="157" spans="1:17" ht="15" customHeight="1" x14ac:dyDescent="0.2">
      <c r="A157" s="262"/>
      <c r="B157" s="263"/>
      <c r="C157" s="284">
        <v>41</v>
      </c>
      <c r="D157" s="326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>
        <v>30</v>
      </c>
      <c r="O157" s="283">
        <v>30</v>
      </c>
      <c r="P157" s="283"/>
      <c r="Q157" s="24">
        <f t="shared" si="6"/>
        <v>60</v>
      </c>
    </row>
    <row r="158" spans="1:17" ht="15" customHeight="1" x14ac:dyDescent="0.2">
      <c r="A158" s="8">
        <v>159</v>
      </c>
      <c r="B158" s="230"/>
      <c r="C158" s="231">
        <v>41</v>
      </c>
      <c r="D158" s="298"/>
      <c r="E158" s="204"/>
      <c r="F158" s="204"/>
      <c r="G158" s="204"/>
      <c r="H158" s="204"/>
      <c r="I158" s="204"/>
      <c r="J158" s="204">
        <v>30</v>
      </c>
      <c r="K158" s="204">
        <v>30</v>
      </c>
      <c r="L158" s="204">
        <v>30</v>
      </c>
      <c r="M158" s="204">
        <v>30</v>
      </c>
      <c r="N158" s="205">
        <v>30</v>
      </c>
      <c r="O158" s="205">
        <v>30</v>
      </c>
      <c r="P158" s="205">
        <v>30</v>
      </c>
      <c r="Q158" s="24">
        <f t="shared" si="6"/>
        <v>210</v>
      </c>
    </row>
    <row r="159" spans="1:17" ht="15" customHeight="1" x14ac:dyDescent="0.2">
      <c r="A159" s="262"/>
      <c r="B159" s="342"/>
      <c r="C159" s="287">
        <v>41</v>
      </c>
      <c r="D159" s="267"/>
      <c r="E159" s="300">
        <v>15</v>
      </c>
      <c r="F159" s="300">
        <v>15</v>
      </c>
      <c r="G159" s="300">
        <v>45</v>
      </c>
      <c r="H159" s="300">
        <v>30</v>
      </c>
      <c r="I159" s="300">
        <v>30</v>
      </c>
      <c r="J159" s="300">
        <v>30</v>
      </c>
      <c r="K159" s="300">
        <v>30</v>
      </c>
      <c r="L159" s="300">
        <v>30</v>
      </c>
      <c r="M159" s="300"/>
      <c r="N159" s="204"/>
      <c r="O159" s="204"/>
      <c r="P159" s="204"/>
      <c r="Q159" s="24">
        <f t="shared" si="6"/>
        <v>225</v>
      </c>
    </row>
    <row r="160" spans="1:17" ht="15" customHeight="1" x14ac:dyDescent="0.2">
      <c r="A160" s="8">
        <v>179</v>
      </c>
      <c r="B160" s="230"/>
      <c r="C160" s="231">
        <v>11</v>
      </c>
      <c r="D160" s="298"/>
      <c r="E160" s="204"/>
      <c r="F160" s="204"/>
      <c r="G160" s="204"/>
      <c r="H160" s="204"/>
      <c r="I160" s="204"/>
      <c r="J160" s="204"/>
      <c r="K160" s="204"/>
      <c r="L160" s="204"/>
      <c r="M160" s="204">
        <v>30</v>
      </c>
      <c r="N160" s="204">
        <v>30</v>
      </c>
      <c r="O160" s="204">
        <v>30</v>
      </c>
      <c r="P160" s="204">
        <v>30</v>
      </c>
      <c r="Q160" s="24">
        <f t="shared" si="6"/>
        <v>120</v>
      </c>
    </row>
    <row r="161" spans="1:17" ht="15" customHeight="1" x14ac:dyDescent="0.2">
      <c r="A161" s="8">
        <v>0</v>
      </c>
      <c r="B161" s="223"/>
      <c r="C161" s="235">
        <v>41</v>
      </c>
      <c r="D161" s="2"/>
      <c r="E161" s="272">
        <v>10</v>
      </c>
      <c r="F161" s="272">
        <v>10</v>
      </c>
      <c r="G161" s="272">
        <v>10</v>
      </c>
      <c r="H161" s="272">
        <v>10</v>
      </c>
      <c r="I161" s="272">
        <v>10</v>
      </c>
      <c r="J161" s="272">
        <v>10</v>
      </c>
      <c r="K161" s="272">
        <v>10</v>
      </c>
      <c r="L161" s="272">
        <v>10</v>
      </c>
      <c r="M161" s="272">
        <v>10</v>
      </c>
      <c r="N161" s="272">
        <v>10</v>
      </c>
      <c r="O161" s="272">
        <v>10</v>
      </c>
      <c r="P161" s="272">
        <v>10</v>
      </c>
      <c r="Q161" s="24">
        <f t="shared" si="6"/>
        <v>120</v>
      </c>
    </row>
    <row r="162" spans="1:17" ht="15" customHeight="1" x14ac:dyDescent="0.2">
      <c r="A162" s="8">
        <v>147</v>
      </c>
      <c r="B162" s="230"/>
      <c r="C162" s="235">
        <v>41</v>
      </c>
      <c r="D162" s="298"/>
      <c r="E162" s="204"/>
      <c r="F162" s="204"/>
      <c r="G162" s="204"/>
      <c r="H162" s="204">
        <v>30</v>
      </c>
      <c r="I162" s="204">
        <v>30</v>
      </c>
      <c r="J162" s="204">
        <v>30</v>
      </c>
      <c r="K162" s="204">
        <v>30</v>
      </c>
      <c r="L162" s="204">
        <v>30</v>
      </c>
      <c r="M162" s="204">
        <v>30</v>
      </c>
      <c r="N162" s="204">
        <v>30</v>
      </c>
      <c r="O162" s="204">
        <v>30</v>
      </c>
      <c r="P162" s="204">
        <v>30</v>
      </c>
      <c r="Q162" s="24">
        <f t="shared" si="6"/>
        <v>270</v>
      </c>
    </row>
    <row r="163" spans="1:17" ht="15" customHeight="1" x14ac:dyDescent="0.2">
      <c r="A163" s="8">
        <v>119</v>
      </c>
      <c r="B163" s="230"/>
      <c r="C163" s="235">
        <v>41</v>
      </c>
      <c r="D163" s="2"/>
      <c r="E163" s="204">
        <v>30</v>
      </c>
      <c r="F163" s="204">
        <v>30</v>
      </c>
      <c r="G163" s="204">
        <v>30</v>
      </c>
      <c r="H163" s="204">
        <v>30</v>
      </c>
      <c r="I163" s="204">
        <v>30</v>
      </c>
      <c r="J163" s="204">
        <v>30</v>
      </c>
      <c r="K163" s="204">
        <v>30</v>
      </c>
      <c r="L163" s="204">
        <v>30</v>
      </c>
      <c r="M163" s="204">
        <v>30</v>
      </c>
      <c r="N163" s="204">
        <v>30</v>
      </c>
      <c r="O163" s="204">
        <v>30</v>
      </c>
      <c r="P163" s="204">
        <v>30</v>
      </c>
      <c r="Q163" s="24">
        <f t="shared" si="6"/>
        <v>360</v>
      </c>
    </row>
    <row r="164" spans="1:17" ht="15" customHeight="1" x14ac:dyDescent="0.2">
      <c r="A164" s="8">
        <v>178</v>
      </c>
      <c r="B164" s="230"/>
      <c r="C164" s="231">
        <v>41</v>
      </c>
      <c r="D164" s="298"/>
      <c r="E164" s="204"/>
      <c r="F164" s="204"/>
      <c r="G164" s="204"/>
      <c r="H164" s="204"/>
      <c r="I164" s="204"/>
      <c r="J164" s="204"/>
      <c r="K164" s="204"/>
      <c r="L164" s="204"/>
      <c r="M164" s="204">
        <v>30</v>
      </c>
      <c r="N164" s="204">
        <v>30</v>
      </c>
      <c r="O164" s="204">
        <v>30</v>
      </c>
      <c r="P164" s="204">
        <v>30</v>
      </c>
      <c r="Q164" s="24">
        <f t="shared" si="6"/>
        <v>120</v>
      </c>
    </row>
    <row r="165" spans="1:17" ht="15" customHeight="1" x14ac:dyDescent="0.2">
      <c r="A165" s="262"/>
      <c r="B165" s="263"/>
      <c r="C165" s="284">
        <v>41</v>
      </c>
      <c r="D165" s="267"/>
      <c r="E165" s="314"/>
      <c r="F165" s="212"/>
      <c r="G165" s="212"/>
      <c r="H165" s="212"/>
      <c r="I165" s="212"/>
      <c r="J165" s="212"/>
      <c r="K165" s="204"/>
      <c r="L165" s="204"/>
      <c r="M165" s="204"/>
      <c r="N165" s="204"/>
      <c r="O165" s="204"/>
      <c r="P165" s="204"/>
      <c r="Q165" s="24">
        <f t="shared" si="6"/>
        <v>0</v>
      </c>
    </row>
    <row r="166" spans="1:17" ht="15" customHeight="1" x14ac:dyDescent="0.2">
      <c r="A166" s="262"/>
      <c r="B166" s="273"/>
      <c r="C166" s="287">
        <v>41</v>
      </c>
      <c r="D166" s="267"/>
      <c r="E166" s="300">
        <v>10</v>
      </c>
      <c r="F166" s="283">
        <v>10</v>
      </c>
      <c r="G166" s="283">
        <v>10</v>
      </c>
      <c r="H166" s="283">
        <v>10</v>
      </c>
      <c r="I166" s="283">
        <v>10</v>
      </c>
      <c r="J166" s="283"/>
      <c r="K166" s="204"/>
      <c r="L166" s="204"/>
      <c r="M166" s="204"/>
      <c r="N166" s="204"/>
      <c r="O166" s="204"/>
      <c r="P166" s="204"/>
      <c r="Q166" s="24">
        <f t="shared" si="6"/>
        <v>50</v>
      </c>
    </row>
    <row r="167" spans="1:17" ht="15" customHeight="1" x14ac:dyDescent="0.2">
      <c r="A167" s="262"/>
      <c r="B167" s="277"/>
      <c r="C167" s="287">
        <v>41</v>
      </c>
      <c r="D167" s="267"/>
      <c r="E167" s="300">
        <v>30</v>
      </c>
      <c r="F167" s="283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4">
        <f t="shared" si="6"/>
        <v>30</v>
      </c>
    </row>
    <row r="168" spans="1:17" ht="15" customHeight="1" x14ac:dyDescent="0.2">
      <c r="A168" s="8">
        <v>32</v>
      </c>
      <c r="B168" s="230"/>
      <c r="C168" s="231">
        <v>41</v>
      </c>
      <c r="D168" s="2"/>
      <c r="E168" s="211">
        <v>0</v>
      </c>
      <c r="F168" s="211">
        <v>0</v>
      </c>
      <c r="G168" s="204">
        <v>30</v>
      </c>
      <c r="H168" s="204">
        <v>30</v>
      </c>
      <c r="I168" s="204">
        <v>30</v>
      </c>
      <c r="J168" s="204">
        <v>30</v>
      </c>
      <c r="K168" s="204">
        <v>30</v>
      </c>
      <c r="L168" s="204">
        <v>30</v>
      </c>
      <c r="M168" s="204">
        <v>30</v>
      </c>
      <c r="N168" s="204">
        <v>30</v>
      </c>
      <c r="O168" s="204">
        <v>30</v>
      </c>
      <c r="P168" s="204">
        <v>30</v>
      </c>
      <c r="Q168" s="24">
        <f t="shared" si="6"/>
        <v>300</v>
      </c>
    </row>
    <row r="169" spans="1:17" ht="15" customHeight="1" x14ac:dyDescent="0.2">
      <c r="A169" s="262"/>
      <c r="B169" s="263"/>
      <c r="C169" s="284">
        <v>41</v>
      </c>
      <c r="D169" s="267"/>
      <c r="E169" s="283">
        <v>30</v>
      </c>
      <c r="F169" s="283">
        <v>30</v>
      </c>
      <c r="G169" s="283">
        <v>30</v>
      </c>
      <c r="H169" s="283">
        <v>30</v>
      </c>
      <c r="I169" s="283">
        <v>30</v>
      </c>
      <c r="J169" s="283">
        <v>30</v>
      </c>
      <c r="K169" s="283"/>
      <c r="L169" s="205"/>
      <c r="M169" s="205"/>
      <c r="N169" s="205"/>
      <c r="O169" s="205"/>
      <c r="P169" s="205"/>
      <c r="Q169" s="24">
        <f t="shared" si="6"/>
        <v>180</v>
      </c>
    </row>
    <row r="170" spans="1:17" ht="15" customHeight="1" x14ac:dyDescent="0.2">
      <c r="A170" s="8">
        <v>0</v>
      </c>
      <c r="B170" s="226"/>
      <c r="C170" s="235">
        <v>41</v>
      </c>
      <c r="D170" s="2"/>
      <c r="E170" s="271">
        <v>10</v>
      </c>
      <c r="F170" s="271">
        <v>10</v>
      </c>
      <c r="G170" s="271">
        <v>10</v>
      </c>
      <c r="H170" s="271">
        <v>10</v>
      </c>
      <c r="I170" s="271">
        <v>10</v>
      </c>
      <c r="J170" s="271">
        <v>10</v>
      </c>
      <c r="K170" s="271">
        <v>10</v>
      </c>
      <c r="L170" s="271">
        <v>10</v>
      </c>
      <c r="M170" s="271">
        <v>10</v>
      </c>
      <c r="N170" s="271">
        <v>10</v>
      </c>
      <c r="O170" s="271">
        <v>10</v>
      </c>
      <c r="P170" s="271">
        <v>10</v>
      </c>
      <c r="Q170" s="24">
        <f t="shared" si="6"/>
        <v>120</v>
      </c>
    </row>
    <row r="171" spans="1:17" ht="15" customHeight="1" x14ac:dyDescent="0.2">
      <c r="A171" s="8">
        <v>0</v>
      </c>
      <c r="B171" s="230"/>
      <c r="C171" s="234">
        <v>41</v>
      </c>
      <c r="D171" s="5"/>
      <c r="E171" s="272">
        <v>30</v>
      </c>
      <c r="F171" s="272">
        <v>30</v>
      </c>
      <c r="G171" s="272">
        <v>30</v>
      </c>
      <c r="H171" s="272">
        <v>30</v>
      </c>
      <c r="I171" s="272">
        <v>30</v>
      </c>
      <c r="J171" s="272">
        <v>30</v>
      </c>
      <c r="K171" s="272">
        <v>30</v>
      </c>
      <c r="L171" s="272">
        <v>30</v>
      </c>
      <c r="M171" s="272">
        <v>30</v>
      </c>
      <c r="N171" s="272">
        <v>30</v>
      </c>
      <c r="O171" s="272">
        <v>30</v>
      </c>
      <c r="P171" s="272">
        <v>30</v>
      </c>
      <c r="Q171" s="24">
        <f t="shared" si="6"/>
        <v>360</v>
      </c>
    </row>
    <row r="172" spans="1:17" ht="15" customHeight="1" x14ac:dyDescent="0.2">
      <c r="A172" s="301"/>
      <c r="B172" s="305"/>
      <c r="C172" s="313">
        <v>11</v>
      </c>
      <c r="D172" s="332"/>
      <c r="E172" s="323"/>
      <c r="F172" s="323"/>
      <c r="G172" s="323"/>
      <c r="H172" s="323"/>
      <c r="I172" s="323"/>
      <c r="J172" s="323"/>
      <c r="K172" s="323"/>
      <c r="L172" s="330">
        <v>30</v>
      </c>
      <c r="M172" s="323"/>
      <c r="N172" s="204"/>
      <c r="O172" s="204"/>
      <c r="P172" s="204"/>
      <c r="Q172" s="24">
        <f t="shared" si="6"/>
        <v>30</v>
      </c>
    </row>
    <row r="173" spans="1:17" ht="15" customHeight="1" x14ac:dyDescent="0.2">
      <c r="A173" s="8">
        <v>0</v>
      </c>
      <c r="B173" s="230"/>
      <c r="C173" s="234">
        <v>41</v>
      </c>
      <c r="D173" s="2"/>
      <c r="E173" s="271">
        <v>30</v>
      </c>
      <c r="F173" s="271">
        <v>30</v>
      </c>
      <c r="G173" s="271">
        <v>30</v>
      </c>
      <c r="H173" s="271">
        <v>30</v>
      </c>
      <c r="I173" s="271">
        <v>30</v>
      </c>
      <c r="J173" s="271">
        <v>30</v>
      </c>
      <c r="K173" s="271">
        <v>30</v>
      </c>
      <c r="L173" s="271">
        <v>30</v>
      </c>
      <c r="M173" s="271">
        <v>30</v>
      </c>
      <c r="N173" s="271">
        <v>30</v>
      </c>
      <c r="O173" s="271">
        <v>30</v>
      </c>
      <c r="P173" s="271">
        <v>30</v>
      </c>
      <c r="Q173" s="24">
        <f t="shared" si="6"/>
        <v>360</v>
      </c>
    </row>
    <row r="174" spans="1:17" ht="15" customHeight="1" x14ac:dyDescent="0.2">
      <c r="A174" s="262"/>
      <c r="B174" s="263"/>
      <c r="C174" s="276">
        <v>41</v>
      </c>
      <c r="D174" s="267"/>
      <c r="E174" s="300">
        <v>15</v>
      </c>
      <c r="F174" s="300">
        <v>15</v>
      </c>
      <c r="G174" s="300">
        <v>15</v>
      </c>
      <c r="H174" s="300">
        <v>15</v>
      </c>
      <c r="I174" s="317">
        <v>15</v>
      </c>
      <c r="J174" s="283"/>
      <c r="K174" s="204"/>
      <c r="L174" s="204"/>
      <c r="M174" s="204"/>
      <c r="N174" s="204"/>
      <c r="O174" s="204"/>
      <c r="P174" s="204"/>
      <c r="Q174" s="24">
        <f t="shared" si="6"/>
        <v>75</v>
      </c>
    </row>
    <row r="175" spans="1:17" ht="15" customHeight="1" x14ac:dyDescent="0.2">
      <c r="A175" s="8">
        <v>0</v>
      </c>
      <c r="B175" s="223"/>
      <c r="C175" s="235">
        <v>41</v>
      </c>
      <c r="D175" s="2"/>
      <c r="E175" s="271">
        <v>15</v>
      </c>
      <c r="F175" s="271">
        <v>15</v>
      </c>
      <c r="G175" s="271">
        <v>15</v>
      </c>
      <c r="H175" s="271">
        <v>15</v>
      </c>
      <c r="I175" s="271">
        <v>15</v>
      </c>
      <c r="J175" s="271">
        <v>15</v>
      </c>
      <c r="K175" s="271">
        <v>15</v>
      </c>
      <c r="L175" s="271">
        <v>15</v>
      </c>
      <c r="M175" s="271">
        <v>15</v>
      </c>
      <c r="N175" s="271">
        <v>15</v>
      </c>
      <c r="O175" s="271">
        <v>15</v>
      </c>
      <c r="P175" s="271">
        <v>15</v>
      </c>
      <c r="Q175" s="24">
        <f t="shared" si="6"/>
        <v>180</v>
      </c>
    </row>
    <row r="176" spans="1:17" ht="15" customHeight="1" x14ac:dyDescent="0.2">
      <c r="A176" s="8">
        <v>93</v>
      </c>
      <c r="B176" s="230"/>
      <c r="C176" s="231">
        <v>41</v>
      </c>
      <c r="D176" s="2"/>
      <c r="E176" s="204">
        <v>30</v>
      </c>
      <c r="F176" s="204">
        <v>30</v>
      </c>
      <c r="G176" s="204">
        <v>30</v>
      </c>
      <c r="H176" s="204">
        <v>30</v>
      </c>
      <c r="I176" s="204">
        <v>30</v>
      </c>
      <c r="J176" s="204">
        <v>30</v>
      </c>
      <c r="K176" s="204">
        <v>30</v>
      </c>
      <c r="L176" s="204">
        <v>30</v>
      </c>
      <c r="M176" s="204">
        <v>30</v>
      </c>
      <c r="N176" s="204">
        <v>30</v>
      </c>
      <c r="O176" s="204">
        <v>30</v>
      </c>
      <c r="P176" s="204">
        <v>30</v>
      </c>
      <c r="Q176" s="24">
        <f t="shared" si="6"/>
        <v>360</v>
      </c>
    </row>
    <row r="177" spans="1:17" ht="15" customHeight="1" x14ac:dyDescent="0.2">
      <c r="A177" s="301"/>
      <c r="B177" s="305"/>
      <c r="C177" s="313">
        <v>41</v>
      </c>
      <c r="D177" s="332"/>
      <c r="E177" s="323"/>
      <c r="F177" s="323"/>
      <c r="G177" s="323"/>
      <c r="H177" s="323">
        <v>30</v>
      </c>
      <c r="I177" s="323">
        <v>30</v>
      </c>
      <c r="J177" s="323">
        <v>30</v>
      </c>
      <c r="K177" s="330">
        <v>30</v>
      </c>
      <c r="L177" s="323"/>
      <c r="M177" s="204"/>
      <c r="N177" s="204"/>
      <c r="O177" s="204"/>
      <c r="P177" s="204"/>
      <c r="Q177" s="24">
        <f t="shared" si="6"/>
        <v>120</v>
      </c>
    </row>
    <row r="178" spans="1:17" ht="15" customHeight="1" x14ac:dyDescent="0.2">
      <c r="A178" s="262"/>
      <c r="B178" s="263"/>
      <c r="C178" s="284">
        <v>41</v>
      </c>
      <c r="D178" s="266"/>
      <c r="E178" s="283">
        <v>30</v>
      </c>
      <c r="F178" s="283">
        <v>30</v>
      </c>
      <c r="G178" s="283">
        <v>30</v>
      </c>
      <c r="H178" s="283">
        <v>30</v>
      </c>
      <c r="I178" s="283">
        <v>30</v>
      </c>
      <c r="J178" s="283">
        <v>30</v>
      </c>
      <c r="K178" s="283">
        <v>30</v>
      </c>
      <c r="L178" s="283"/>
      <c r="M178" s="204"/>
      <c r="N178" s="204"/>
      <c r="O178" s="204"/>
      <c r="P178" s="204"/>
      <c r="Q178" s="24">
        <f t="shared" si="6"/>
        <v>210</v>
      </c>
    </row>
    <row r="179" spans="1:17" ht="15" customHeight="1" x14ac:dyDescent="0.2">
      <c r="A179" s="8">
        <v>127</v>
      </c>
      <c r="B179" s="230"/>
      <c r="C179" s="235">
        <v>41</v>
      </c>
      <c r="D179" s="298"/>
      <c r="E179" s="204"/>
      <c r="F179" s="204"/>
      <c r="G179" s="204">
        <v>30</v>
      </c>
      <c r="H179" s="204">
        <v>30</v>
      </c>
      <c r="I179" s="204">
        <v>30</v>
      </c>
      <c r="J179" s="204">
        <v>30</v>
      </c>
      <c r="K179" s="204">
        <v>30</v>
      </c>
      <c r="L179" s="204">
        <v>30</v>
      </c>
      <c r="M179" s="204">
        <v>30</v>
      </c>
      <c r="N179" s="204">
        <v>30</v>
      </c>
      <c r="O179" s="330">
        <v>30</v>
      </c>
      <c r="P179" s="204">
        <v>30</v>
      </c>
      <c r="Q179" s="24">
        <f t="shared" si="6"/>
        <v>300</v>
      </c>
    </row>
    <row r="180" spans="1:17" ht="15" customHeight="1" x14ac:dyDescent="0.2">
      <c r="A180" s="8">
        <v>163</v>
      </c>
      <c r="B180" s="234"/>
      <c r="C180" s="231">
        <v>41</v>
      </c>
      <c r="D180" s="298"/>
      <c r="E180" s="204"/>
      <c r="F180" s="204"/>
      <c r="G180" s="204"/>
      <c r="H180" s="204"/>
      <c r="I180" s="204"/>
      <c r="J180" s="204">
        <v>30</v>
      </c>
      <c r="K180" s="204">
        <v>30</v>
      </c>
      <c r="L180" s="204">
        <v>30</v>
      </c>
      <c r="M180" s="204">
        <v>30</v>
      </c>
      <c r="N180" s="204">
        <v>30</v>
      </c>
      <c r="O180" s="204">
        <v>30</v>
      </c>
      <c r="P180" s="204">
        <v>30</v>
      </c>
      <c r="Q180" s="24">
        <f t="shared" si="6"/>
        <v>210</v>
      </c>
    </row>
    <row r="181" spans="1:17" ht="15" customHeight="1" x14ac:dyDescent="0.2">
      <c r="A181" s="8"/>
      <c r="B181" s="230"/>
      <c r="C181" s="231"/>
      <c r="D181" s="298"/>
      <c r="E181" s="213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4">
        <f t="shared" si="6"/>
        <v>0</v>
      </c>
    </row>
    <row r="182" spans="1:17" ht="15" customHeight="1" x14ac:dyDescent="0.2">
      <c r="A182" s="8"/>
      <c r="B182" s="230"/>
      <c r="C182" s="231"/>
      <c r="D182" s="298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4"/>
      <c r="Q182" s="24">
        <f t="shared" si="6"/>
        <v>0</v>
      </c>
    </row>
    <row r="183" spans="1:17" ht="15" customHeight="1" x14ac:dyDescent="0.2">
      <c r="A183" s="8"/>
      <c r="B183" s="230"/>
      <c r="C183" s="231"/>
      <c r="D183" s="298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12"/>
      <c r="P183" s="212"/>
      <c r="Q183" s="24">
        <f t="shared" si="6"/>
        <v>0</v>
      </c>
    </row>
    <row r="184" spans="1:17" ht="15" customHeight="1" x14ac:dyDescent="0.2">
      <c r="A184" s="8"/>
      <c r="B184" s="230"/>
      <c r="C184" s="231"/>
      <c r="D184" s="298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4">
        <f t="shared" si="6"/>
        <v>0</v>
      </c>
    </row>
    <row r="185" spans="1:17" ht="15" customHeight="1" x14ac:dyDescent="0.2">
      <c r="A185" s="8"/>
      <c r="B185" s="230"/>
      <c r="C185" s="231"/>
      <c r="D185" s="298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4">
        <f t="shared" si="6"/>
        <v>0</v>
      </c>
    </row>
    <row r="186" spans="1:17" ht="15" customHeight="1" x14ac:dyDescent="0.2">
      <c r="A186" s="8"/>
      <c r="B186" s="230"/>
      <c r="C186" s="231"/>
      <c r="D186" s="298"/>
      <c r="E186" s="213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4">
        <f t="shared" si="6"/>
        <v>0</v>
      </c>
    </row>
    <row r="187" spans="1:17" ht="15" customHeight="1" x14ac:dyDescent="0.2">
      <c r="A187" s="8"/>
      <c r="B187" s="230"/>
      <c r="C187" s="312"/>
      <c r="D187" s="288"/>
      <c r="E187" s="289"/>
      <c r="F187" s="290">
        <v>40</v>
      </c>
      <c r="G187" s="214"/>
      <c r="H187" s="214"/>
      <c r="I187" s="214"/>
      <c r="J187" s="215"/>
      <c r="K187" s="214"/>
      <c r="L187" s="214"/>
      <c r="M187" s="214"/>
      <c r="N187" s="214"/>
      <c r="O187" s="214"/>
      <c r="P187" s="215"/>
      <c r="Q187" s="24">
        <f t="shared" si="6"/>
        <v>40</v>
      </c>
    </row>
    <row r="188" spans="1:17" ht="15" customHeight="1" x14ac:dyDescent="0.2">
      <c r="A188" s="44"/>
      <c r="B188" s="44"/>
      <c r="C188" s="222"/>
      <c r="D188" s="45" t="s">
        <v>17</v>
      </c>
      <c r="E188" s="46">
        <v>275</v>
      </c>
      <c r="F188" s="46">
        <v>30</v>
      </c>
      <c r="G188" s="46">
        <v>290</v>
      </c>
      <c r="H188" s="46"/>
      <c r="I188" s="46">
        <v>135</v>
      </c>
      <c r="J188" s="46"/>
      <c r="K188" s="46">
        <v>120</v>
      </c>
      <c r="L188" s="46">
        <v>120</v>
      </c>
      <c r="M188" s="46"/>
      <c r="N188" s="46">
        <v>90</v>
      </c>
      <c r="O188" s="46"/>
      <c r="P188" s="46">
        <v>120</v>
      </c>
      <c r="Q188" s="46">
        <f>SUM(E188:P188)</f>
        <v>1180</v>
      </c>
    </row>
    <row r="189" spans="1:17" ht="15" customHeight="1" x14ac:dyDescent="0.25">
      <c r="E189" s="10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43"/>
    </row>
    <row r="190" spans="1:17" ht="15" customHeight="1" thickBot="1" x14ac:dyDescent="0.3">
      <c r="E190" s="9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27"/>
    </row>
    <row r="191" spans="1:17" ht="15" customHeight="1" thickTop="1" thickBot="1" x14ac:dyDescent="0.25">
      <c r="A191" s="25">
        <f>COUNT(A2:A187)</f>
        <v>114</v>
      </c>
      <c r="B191" s="221"/>
      <c r="C191" s="221"/>
      <c r="D191" s="216" t="s">
        <v>19</v>
      </c>
      <c r="E191" s="13">
        <f t="shared" ref="E191:Q191" si="7">SUM(E2:E187)-E188</f>
        <v>2505</v>
      </c>
      <c r="F191" s="13">
        <f t="shared" si="7"/>
        <v>2705</v>
      </c>
      <c r="G191" s="13">
        <f t="shared" si="7"/>
        <v>2905</v>
      </c>
      <c r="H191" s="13">
        <f t="shared" si="7"/>
        <v>3075</v>
      </c>
      <c r="I191" s="13">
        <f t="shared" si="7"/>
        <v>3035</v>
      </c>
      <c r="J191" s="13">
        <f t="shared" si="7"/>
        <v>3300</v>
      </c>
      <c r="K191" s="13">
        <f t="shared" si="7"/>
        <v>3120</v>
      </c>
      <c r="L191" s="13">
        <f t="shared" si="7"/>
        <v>2980</v>
      </c>
      <c r="M191" s="13">
        <f>SUM(M2:M187)-M188</f>
        <v>3160</v>
      </c>
      <c r="N191" s="13">
        <f t="shared" si="7"/>
        <v>3065</v>
      </c>
      <c r="O191" s="13">
        <f t="shared" si="7"/>
        <v>3245</v>
      </c>
      <c r="P191" s="13">
        <f t="shared" si="7"/>
        <v>3000</v>
      </c>
      <c r="Q191" s="13">
        <f t="shared" si="7"/>
        <v>36095</v>
      </c>
    </row>
    <row r="192" spans="1:17" ht="15" customHeight="1" thickTop="1" x14ac:dyDescent="0.2"/>
    <row r="193" spans="1:18" ht="15" customHeight="1" x14ac:dyDescent="0.2"/>
    <row r="194" spans="1:18" ht="15" customHeight="1" x14ac:dyDescent="0.2"/>
    <row r="195" spans="1:18" ht="15" customHeight="1" x14ac:dyDescent="0.2"/>
    <row r="196" spans="1:18" ht="15" customHeight="1" x14ac:dyDescent="0.2"/>
    <row r="197" spans="1:18" ht="15" customHeight="1" x14ac:dyDescent="0.2"/>
    <row r="198" spans="1:18" ht="15" customHeight="1" x14ac:dyDescent="0.2"/>
    <row r="199" spans="1:18" ht="15" customHeight="1" thickBot="1" x14ac:dyDescent="0.25"/>
    <row r="200" spans="1:18" ht="15" customHeight="1" thickTop="1" thickBot="1" x14ac:dyDescent="0.25">
      <c r="A200" s="372"/>
      <c r="B200" s="372"/>
      <c r="C200" s="372"/>
      <c r="D200" s="373"/>
      <c r="E200" s="374"/>
      <c r="F200" s="374"/>
      <c r="G200" s="374"/>
      <c r="H200" s="374"/>
      <c r="I200" s="374"/>
      <c r="J200" s="374"/>
      <c r="K200" s="374"/>
      <c r="L200" s="374"/>
      <c r="M200" s="374"/>
      <c r="N200" s="374"/>
      <c r="O200" s="374"/>
      <c r="P200" s="374"/>
      <c r="Q200" s="374"/>
      <c r="R200" s="375"/>
    </row>
    <row r="201" spans="1:18" ht="15" customHeight="1" thickTop="1" x14ac:dyDescent="0.2">
      <c r="A201" s="375"/>
      <c r="B201" s="375"/>
      <c r="C201" s="375"/>
      <c r="D201" s="375"/>
      <c r="E201" s="376"/>
      <c r="F201" s="376"/>
      <c r="G201" s="376"/>
      <c r="H201" s="376"/>
      <c r="I201" s="376"/>
      <c r="J201" s="376"/>
      <c r="K201" s="376"/>
      <c r="L201" s="376"/>
      <c r="M201" s="376"/>
      <c r="N201" s="376"/>
      <c r="O201" s="376"/>
      <c r="P201" s="376"/>
      <c r="Q201" s="376"/>
      <c r="R201" s="375"/>
    </row>
    <row r="202" spans="1:18" ht="15" customHeight="1" x14ac:dyDescent="0.2">
      <c r="A202" s="375"/>
      <c r="B202" s="375"/>
      <c r="C202" s="375"/>
      <c r="D202" s="375"/>
      <c r="E202" s="376"/>
      <c r="F202" s="376"/>
      <c r="G202" s="376"/>
      <c r="H202" s="376"/>
      <c r="I202" s="376"/>
      <c r="J202" s="376"/>
      <c r="K202" s="376"/>
      <c r="L202" s="376"/>
      <c r="M202" s="376"/>
      <c r="N202" s="376"/>
      <c r="O202" s="376"/>
      <c r="P202" s="376"/>
      <c r="Q202" s="376"/>
      <c r="R202" s="375"/>
    </row>
    <row r="203" spans="1:18" ht="15" customHeight="1" x14ac:dyDescent="0.2">
      <c r="A203" s="375"/>
      <c r="B203" s="375"/>
      <c r="C203" s="375"/>
      <c r="D203" s="375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76"/>
      <c r="Q203" s="376"/>
      <c r="R203" s="375"/>
    </row>
    <row r="204" spans="1:18" ht="15" customHeight="1" x14ac:dyDescent="0.2">
      <c r="A204" s="375"/>
      <c r="B204" s="375"/>
      <c r="C204" s="375"/>
      <c r="D204" s="375"/>
      <c r="E204" s="376"/>
      <c r="F204" s="376"/>
      <c r="G204" s="376"/>
      <c r="H204" s="376"/>
      <c r="I204" s="376"/>
      <c r="J204" s="376"/>
      <c r="K204" s="376"/>
      <c r="L204" s="376"/>
      <c r="M204" s="376"/>
      <c r="N204" s="376"/>
      <c r="O204" s="376"/>
      <c r="P204" s="376"/>
      <c r="Q204" s="376"/>
      <c r="R204" s="375"/>
    </row>
    <row r="205" spans="1:18" ht="15" customHeight="1" x14ac:dyDescent="0.2">
      <c r="A205" s="375"/>
      <c r="B205" s="375"/>
      <c r="C205" s="375"/>
      <c r="D205" s="375"/>
      <c r="E205" s="376"/>
      <c r="F205" s="376"/>
      <c r="G205" s="376"/>
      <c r="H205" s="376"/>
      <c r="I205" s="376"/>
      <c r="J205" s="376"/>
      <c r="K205" s="376"/>
      <c r="L205" s="376"/>
      <c r="M205" s="376"/>
      <c r="N205" s="376"/>
      <c r="O205" s="376"/>
      <c r="P205" s="376"/>
      <c r="Q205" s="376"/>
      <c r="R205" s="375"/>
    </row>
    <row r="206" spans="1:18" ht="15" customHeight="1" x14ac:dyDescent="0.2">
      <c r="A206" s="375"/>
      <c r="B206" s="375"/>
      <c r="C206" s="375"/>
      <c r="D206" s="375"/>
      <c r="E206" s="376"/>
      <c r="F206" s="376"/>
      <c r="G206" s="376"/>
      <c r="H206" s="376"/>
      <c r="I206" s="376"/>
      <c r="J206" s="376"/>
      <c r="K206" s="376"/>
      <c r="L206" s="376"/>
      <c r="M206" s="376"/>
      <c r="N206" s="376"/>
      <c r="O206" s="376"/>
      <c r="P206" s="376"/>
      <c r="Q206" s="376"/>
      <c r="R206" s="375"/>
    </row>
    <row r="207" spans="1:18" ht="15" customHeight="1" x14ac:dyDescent="0.2">
      <c r="A207" s="375"/>
      <c r="B207" s="375"/>
      <c r="C207" s="375"/>
      <c r="D207" s="375"/>
      <c r="E207" s="376"/>
      <c r="F207" s="376"/>
      <c r="G207" s="376"/>
      <c r="H207" s="376"/>
      <c r="I207" s="376"/>
      <c r="J207" s="376"/>
      <c r="K207" s="376"/>
      <c r="L207" s="376"/>
      <c r="M207" s="376"/>
      <c r="N207" s="376"/>
      <c r="O207" s="376"/>
      <c r="P207" s="376"/>
      <c r="Q207" s="376"/>
      <c r="R207" s="375"/>
    </row>
    <row r="208" spans="1:18" ht="15" customHeight="1" x14ac:dyDescent="0.2">
      <c r="A208" s="375"/>
      <c r="B208" s="375"/>
      <c r="C208" s="375"/>
      <c r="D208" s="375"/>
      <c r="E208" s="339"/>
      <c r="F208" s="339"/>
      <c r="G208" s="339"/>
      <c r="H208" s="339"/>
      <c r="I208" s="339"/>
      <c r="J208" s="339"/>
      <c r="K208" s="339"/>
      <c r="L208" s="339"/>
      <c r="M208" s="339"/>
      <c r="N208" s="339"/>
      <c r="O208" s="339"/>
      <c r="P208" s="376"/>
      <c r="Q208" s="376"/>
      <c r="R208" s="375"/>
    </row>
    <row r="209" spans="1:18" ht="15" customHeight="1" x14ac:dyDescent="0.2">
      <c r="A209" s="375"/>
      <c r="B209" s="375"/>
      <c r="C209" s="375"/>
      <c r="D209" s="375"/>
      <c r="E209" s="376"/>
      <c r="F209" s="376"/>
      <c r="G209" s="376"/>
      <c r="H209" s="376"/>
      <c r="I209" s="376"/>
      <c r="J209" s="376"/>
      <c r="K209" s="376"/>
      <c r="L209" s="376"/>
      <c r="M209" s="376"/>
      <c r="N209" s="376"/>
      <c r="O209" s="376"/>
      <c r="P209" s="376"/>
      <c r="Q209" s="376"/>
      <c r="R209" s="375"/>
    </row>
    <row r="210" spans="1:18" x14ac:dyDescent="0.2">
      <c r="A210" s="375"/>
      <c r="B210" s="375"/>
      <c r="C210" s="375"/>
      <c r="D210" s="375"/>
      <c r="E210" s="376"/>
      <c r="F210" s="376"/>
      <c r="G210" s="376"/>
      <c r="H210" s="376"/>
      <c r="I210" s="376"/>
      <c r="J210" s="376"/>
      <c r="K210" s="376"/>
      <c r="L210" s="376"/>
      <c r="M210" s="376"/>
      <c r="N210" s="376"/>
      <c r="O210" s="376"/>
      <c r="P210" s="376"/>
      <c r="Q210" s="376"/>
      <c r="R210" s="375"/>
    </row>
    <row r="211" spans="1:18" x14ac:dyDescent="0.2">
      <c r="A211" s="375"/>
      <c r="B211" s="375"/>
      <c r="C211" s="375"/>
      <c r="D211" s="375"/>
      <c r="E211" s="376"/>
      <c r="F211" s="376"/>
      <c r="G211" s="376"/>
      <c r="H211" s="376"/>
      <c r="I211" s="376"/>
      <c r="J211" s="376"/>
      <c r="K211" s="376"/>
      <c r="L211" s="376"/>
      <c r="M211" s="376"/>
      <c r="N211" s="376"/>
      <c r="O211" s="376"/>
      <c r="P211" s="376"/>
      <c r="Q211" s="376"/>
      <c r="R211" s="375"/>
    </row>
    <row r="212" spans="1:18" x14ac:dyDescent="0.2">
      <c r="A212" s="375"/>
      <c r="B212" s="375"/>
      <c r="C212" s="375"/>
      <c r="D212" s="375"/>
      <c r="E212" s="376"/>
      <c r="F212" s="376"/>
      <c r="G212" s="376"/>
      <c r="H212" s="376"/>
      <c r="I212" s="376"/>
      <c r="J212" s="376"/>
      <c r="K212" s="376"/>
      <c r="L212" s="376"/>
      <c r="M212" s="376"/>
      <c r="N212" s="376"/>
      <c r="O212" s="376"/>
      <c r="P212" s="376"/>
      <c r="Q212" s="376"/>
      <c r="R212" s="375"/>
    </row>
    <row r="213" spans="1:18" x14ac:dyDescent="0.2">
      <c r="A213" s="375"/>
      <c r="B213" s="375"/>
      <c r="C213" s="375"/>
      <c r="D213" s="375"/>
      <c r="E213" s="376"/>
      <c r="F213" s="376"/>
      <c r="G213" s="376"/>
      <c r="H213" s="376"/>
      <c r="I213" s="376"/>
      <c r="J213" s="376"/>
      <c r="K213" s="376"/>
      <c r="L213" s="376"/>
      <c r="M213" s="376"/>
      <c r="N213" s="376"/>
      <c r="O213" s="376"/>
      <c r="P213" s="376"/>
      <c r="Q213" s="376"/>
      <c r="R213" s="375"/>
    </row>
    <row r="214" spans="1:18" x14ac:dyDescent="0.2">
      <c r="A214" s="375"/>
      <c r="B214" s="375"/>
      <c r="C214" s="375"/>
      <c r="D214" s="375"/>
      <c r="E214" s="376"/>
      <c r="F214" s="376"/>
      <c r="G214" s="376"/>
      <c r="H214" s="376"/>
      <c r="I214" s="376"/>
      <c r="J214" s="376"/>
      <c r="K214" s="376"/>
      <c r="L214" s="376"/>
      <c r="M214" s="376"/>
      <c r="N214" s="376"/>
      <c r="O214" s="376"/>
      <c r="P214" s="376"/>
      <c r="Q214" s="376"/>
      <c r="R214" s="375"/>
    </row>
    <row r="215" spans="1:18" x14ac:dyDescent="0.2">
      <c r="A215" s="375"/>
      <c r="B215" s="375"/>
      <c r="C215" s="375"/>
      <c r="D215" s="375"/>
      <c r="E215" s="376"/>
      <c r="F215" s="376"/>
      <c r="G215" s="376"/>
      <c r="H215" s="376"/>
      <c r="I215" s="376"/>
      <c r="J215" s="376"/>
      <c r="K215" s="376"/>
      <c r="L215" s="376"/>
      <c r="M215" s="376"/>
      <c r="N215" s="376"/>
      <c r="O215" s="376"/>
      <c r="P215" s="376"/>
      <c r="Q215" s="376"/>
      <c r="R215" s="375"/>
    </row>
    <row r="216" spans="1:18" x14ac:dyDescent="0.2">
      <c r="A216" s="375"/>
      <c r="B216" s="375"/>
      <c r="C216" s="375"/>
      <c r="D216" s="375"/>
      <c r="E216" s="376"/>
      <c r="F216" s="376"/>
      <c r="G216" s="376"/>
      <c r="H216" s="376"/>
      <c r="I216" s="376"/>
      <c r="J216" s="376"/>
      <c r="K216" s="376"/>
      <c r="L216" s="376"/>
      <c r="M216" s="376"/>
      <c r="N216" s="376"/>
      <c r="O216" s="376"/>
      <c r="P216" s="376"/>
      <c r="Q216" s="376"/>
      <c r="R216" s="375"/>
    </row>
    <row r="217" spans="1:18" x14ac:dyDescent="0.2">
      <c r="A217" s="375"/>
      <c r="B217" s="375"/>
      <c r="C217" s="375"/>
      <c r="D217" s="375"/>
      <c r="E217" s="376"/>
      <c r="F217" s="376"/>
      <c r="G217" s="376"/>
      <c r="H217" s="376"/>
      <c r="I217" s="376"/>
      <c r="J217" s="376"/>
      <c r="K217" s="376"/>
      <c r="L217" s="376"/>
      <c r="M217" s="376"/>
      <c r="N217" s="376"/>
      <c r="O217" s="376"/>
      <c r="P217" s="376"/>
      <c r="Q217" s="376"/>
      <c r="R217" s="375"/>
    </row>
    <row r="218" spans="1:18" x14ac:dyDescent="0.2">
      <c r="A218" s="375"/>
      <c r="B218" s="375"/>
      <c r="C218" s="375"/>
      <c r="D218" s="375"/>
      <c r="E218" s="376"/>
      <c r="F218" s="376"/>
      <c r="G218" s="376"/>
      <c r="H218" s="376"/>
      <c r="I218" s="376"/>
      <c r="J218" s="376"/>
      <c r="K218" s="376"/>
      <c r="L218" s="376"/>
      <c r="M218" s="376"/>
      <c r="N218" s="376"/>
      <c r="O218" s="376"/>
      <c r="P218" s="376"/>
      <c r="Q218" s="376"/>
      <c r="R218" s="375"/>
    </row>
    <row r="219" spans="1:18" x14ac:dyDescent="0.2">
      <c r="A219" s="375"/>
      <c r="B219" s="375"/>
      <c r="C219" s="375"/>
      <c r="D219" s="375"/>
      <c r="E219" s="376"/>
      <c r="F219" s="376"/>
      <c r="G219" s="376"/>
      <c r="H219" s="376"/>
      <c r="I219" s="376"/>
      <c r="J219" s="376"/>
      <c r="K219" s="376"/>
      <c r="L219" s="376"/>
      <c r="M219" s="376"/>
      <c r="N219" s="376"/>
      <c r="O219" s="376"/>
      <c r="P219" s="376"/>
      <c r="Q219" s="376"/>
      <c r="R219" s="375"/>
    </row>
    <row r="220" spans="1:18" x14ac:dyDescent="0.2">
      <c r="A220" s="375"/>
      <c r="B220" s="375"/>
      <c r="C220" s="375"/>
      <c r="D220" s="375"/>
      <c r="E220" s="376"/>
      <c r="F220" s="376"/>
      <c r="G220" s="376"/>
      <c r="H220" s="376"/>
      <c r="I220" s="376"/>
      <c r="J220" s="376"/>
      <c r="K220" s="376"/>
      <c r="L220" s="376"/>
      <c r="M220" s="376"/>
      <c r="N220" s="376"/>
      <c r="O220" s="376"/>
      <c r="P220" s="376"/>
      <c r="Q220" s="376"/>
      <c r="R220" s="375"/>
    </row>
    <row r="221" spans="1:18" x14ac:dyDescent="0.2">
      <c r="A221" s="375"/>
      <c r="B221" s="375"/>
      <c r="C221" s="375"/>
      <c r="D221" s="375"/>
      <c r="E221" s="376"/>
      <c r="F221" s="376"/>
      <c r="G221" s="376"/>
      <c r="H221" s="376"/>
      <c r="I221" s="376"/>
      <c r="J221" s="376"/>
      <c r="K221" s="376"/>
      <c r="L221" s="376"/>
      <c r="M221" s="376"/>
      <c r="N221" s="376"/>
      <c r="O221" s="376"/>
      <c r="P221" s="376"/>
      <c r="Q221" s="376"/>
      <c r="R221" s="375"/>
    </row>
    <row r="222" spans="1:18" x14ac:dyDescent="0.2">
      <c r="A222" s="375"/>
      <c r="B222" s="375"/>
      <c r="C222" s="375"/>
      <c r="D222" s="375"/>
      <c r="E222" s="376"/>
      <c r="F222" s="376"/>
      <c r="G222" s="376"/>
      <c r="H222" s="376"/>
      <c r="I222" s="376"/>
      <c r="J222" s="376"/>
      <c r="K222" s="376"/>
      <c r="L222" s="376"/>
      <c r="M222" s="376"/>
      <c r="N222" s="376"/>
      <c r="O222" s="376"/>
      <c r="P222" s="376"/>
      <c r="Q222" s="376"/>
      <c r="R222" s="375"/>
    </row>
    <row r="223" spans="1:18" x14ac:dyDescent="0.2">
      <c r="A223" s="375"/>
      <c r="B223" s="375"/>
      <c r="C223" s="375"/>
      <c r="D223" s="375"/>
      <c r="E223" s="376"/>
      <c r="F223" s="376"/>
      <c r="G223" s="376"/>
      <c r="H223" s="376"/>
      <c r="I223" s="376"/>
      <c r="J223" s="376"/>
      <c r="K223" s="376"/>
      <c r="L223" s="376"/>
      <c r="M223" s="376"/>
      <c r="N223" s="376"/>
      <c r="O223" s="376"/>
      <c r="P223" s="376"/>
      <c r="Q223" s="376"/>
      <c r="R223" s="375"/>
    </row>
    <row r="224" spans="1:18" x14ac:dyDescent="0.2">
      <c r="A224" s="375"/>
      <c r="B224" s="375"/>
      <c r="C224" s="375"/>
      <c r="D224" s="375"/>
      <c r="E224" s="377"/>
      <c r="F224" s="377"/>
      <c r="G224" s="377"/>
      <c r="H224" s="377"/>
      <c r="I224" s="377"/>
      <c r="J224" s="377"/>
      <c r="K224" s="377"/>
      <c r="L224" s="377"/>
      <c r="M224" s="377"/>
      <c r="N224" s="377"/>
      <c r="O224" s="377"/>
      <c r="P224" s="376"/>
      <c r="Q224" s="376"/>
      <c r="R224" s="375"/>
    </row>
    <row r="225" spans="1:18" x14ac:dyDescent="0.2">
      <c r="A225" s="375"/>
      <c r="B225" s="375"/>
      <c r="C225" s="375"/>
      <c r="D225" s="375"/>
      <c r="E225" s="376"/>
      <c r="F225" s="376"/>
      <c r="G225" s="376"/>
      <c r="H225" s="376"/>
      <c r="I225" s="376"/>
      <c r="J225" s="376"/>
      <c r="K225" s="376"/>
      <c r="L225" s="376"/>
      <c r="M225" s="376"/>
      <c r="N225" s="376"/>
      <c r="O225" s="376"/>
      <c r="P225" s="376"/>
      <c r="Q225" s="376"/>
      <c r="R225" s="375"/>
    </row>
    <row r="226" spans="1:18" x14ac:dyDescent="0.2">
      <c r="A226" s="375"/>
      <c r="B226" s="375"/>
      <c r="C226" s="375"/>
      <c r="D226" s="375"/>
      <c r="E226" s="376"/>
      <c r="F226" s="376"/>
      <c r="G226" s="376"/>
      <c r="H226" s="376"/>
      <c r="I226" s="376"/>
      <c r="J226" s="376"/>
      <c r="K226" s="376"/>
      <c r="L226" s="376"/>
      <c r="M226" s="376"/>
      <c r="N226" s="376"/>
      <c r="O226" s="376"/>
      <c r="P226" s="376"/>
      <c r="Q226" s="376"/>
      <c r="R226" s="375"/>
    </row>
    <row r="227" spans="1:18" x14ac:dyDescent="0.2">
      <c r="A227" s="375"/>
      <c r="B227" s="375"/>
      <c r="C227" s="375"/>
      <c r="D227" s="375"/>
      <c r="E227" s="376"/>
      <c r="F227" s="376"/>
      <c r="G227" s="376"/>
      <c r="H227" s="376"/>
      <c r="I227" s="376"/>
      <c r="J227" s="376"/>
      <c r="K227" s="376"/>
      <c r="L227" s="376"/>
      <c r="M227" s="376"/>
      <c r="N227" s="376"/>
      <c r="O227" s="376"/>
      <c r="P227" s="376"/>
      <c r="Q227" s="376"/>
      <c r="R227" s="375"/>
    </row>
    <row r="228" spans="1:18" x14ac:dyDescent="0.2">
      <c r="A228" s="375"/>
      <c r="B228" s="375"/>
      <c r="C228" s="375"/>
      <c r="D228" s="375"/>
      <c r="E228" s="376"/>
      <c r="F228" s="376"/>
      <c r="G228" s="376"/>
      <c r="H228" s="376"/>
      <c r="I228" s="376"/>
      <c r="J228" s="376"/>
      <c r="K228" s="376"/>
      <c r="L228" s="376"/>
      <c r="M228" s="376"/>
      <c r="N228" s="376"/>
      <c r="O228" s="376"/>
      <c r="P228" s="376"/>
      <c r="Q228" s="376"/>
      <c r="R228" s="375"/>
    </row>
    <row r="229" spans="1:18" x14ac:dyDescent="0.2">
      <c r="A229" s="375"/>
      <c r="B229" s="375"/>
      <c r="C229" s="375"/>
      <c r="D229" s="375"/>
      <c r="E229" s="376"/>
      <c r="F229" s="376"/>
      <c r="G229" s="376"/>
      <c r="H229" s="376"/>
      <c r="I229" s="376"/>
      <c r="J229" s="376"/>
      <c r="K229" s="376"/>
      <c r="L229" s="376"/>
      <c r="M229" s="376"/>
      <c r="N229" s="376"/>
      <c r="O229" s="376"/>
      <c r="P229" s="376"/>
      <c r="Q229" s="376"/>
      <c r="R229" s="375"/>
    </row>
    <row r="230" spans="1:18" x14ac:dyDescent="0.2">
      <c r="A230" s="375"/>
      <c r="B230" s="375"/>
      <c r="C230" s="375"/>
      <c r="D230" s="375"/>
      <c r="E230" s="376"/>
      <c r="F230" s="376"/>
      <c r="G230" s="376"/>
      <c r="H230" s="376"/>
      <c r="I230" s="376"/>
      <c r="J230" s="376"/>
      <c r="K230" s="376"/>
      <c r="L230" s="376"/>
      <c r="M230" s="376"/>
      <c r="N230" s="376"/>
      <c r="O230" s="376"/>
      <c r="P230" s="376"/>
      <c r="Q230" s="376"/>
      <c r="R230" s="375"/>
    </row>
    <row r="231" spans="1:18" x14ac:dyDescent="0.2">
      <c r="A231" s="375"/>
      <c r="B231" s="375"/>
      <c r="C231" s="375"/>
      <c r="D231" s="375"/>
      <c r="E231" s="376"/>
      <c r="F231" s="376"/>
      <c r="G231" s="376"/>
      <c r="H231" s="376"/>
      <c r="I231" s="376"/>
      <c r="J231" s="376"/>
      <c r="K231" s="376"/>
      <c r="L231" s="376"/>
      <c r="M231" s="376"/>
      <c r="N231" s="376"/>
      <c r="O231" s="376"/>
      <c r="P231" s="376"/>
      <c r="Q231" s="376"/>
      <c r="R231" s="375"/>
    </row>
    <row r="232" spans="1:18" x14ac:dyDescent="0.2">
      <c r="A232" s="375"/>
      <c r="B232" s="375"/>
      <c r="C232" s="375"/>
      <c r="D232" s="375"/>
      <c r="E232" s="376"/>
      <c r="F232" s="376"/>
      <c r="G232" s="376"/>
      <c r="H232" s="376"/>
      <c r="I232" s="376"/>
      <c r="J232" s="376"/>
      <c r="K232" s="376"/>
      <c r="L232" s="376"/>
      <c r="M232" s="376"/>
      <c r="N232" s="376"/>
      <c r="O232" s="376"/>
      <c r="P232" s="376"/>
      <c r="Q232" s="376"/>
      <c r="R232" s="375"/>
    </row>
    <row r="233" spans="1:18" x14ac:dyDescent="0.2">
      <c r="A233" s="375"/>
      <c r="B233" s="375"/>
      <c r="C233" s="375"/>
      <c r="D233" s="375"/>
      <c r="E233" s="376"/>
      <c r="F233" s="376"/>
      <c r="G233" s="376"/>
      <c r="H233" s="376"/>
      <c r="I233" s="376"/>
      <c r="J233" s="376"/>
      <c r="K233" s="376"/>
      <c r="L233" s="376"/>
      <c r="M233" s="376"/>
      <c r="N233" s="376"/>
      <c r="O233" s="376"/>
      <c r="P233" s="376"/>
      <c r="Q233" s="376"/>
      <c r="R233" s="375"/>
    </row>
    <row r="234" spans="1:18" x14ac:dyDescent="0.2">
      <c r="A234" s="375"/>
      <c r="B234" s="375"/>
      <c r="C234" s="375"/>
      <c r="D234" s="375"/>
      <c r="E234" s="376"/>
      <c r="F234" s="376"/>
      <c r="G234" s="376"/>
      <c r="H234" s="376"/>
      <c r="I234" s="376"/>
      <c r="J234" s="376"/>
      <c r="K234" s="376"/>
      <c r="L234" s="376"/>
      <c r="M234" s="376"/>
      <c r="N234" s="376"/>
      <c r="O234" s="376"/>
      <c r="P234" s="376"/>
      <c r="Q234" s="376"/>
      <c r="R234" s="375"/>
    </row>
    <row r="235" spans="1:18" x14ac:dyDescent="0.2">
      <c r="A235" s="375"/>
      <c r="B235" s="375"/>
      <c r="C235" s="375"/>
      <c r="D235" s="375"/>
      <c r="E235" s="376"/>
      <c r="F235" s="376"/>
      <c r="G235" s="376"/>
      <c r="H235" s="376"/>
      <c r="I235" s="376"/>
      <c r="J235" s="376"/>
      <c r="K235" s="376"/>
      <c r="L235" s="376"/>
      <c r="M235" s="376"/>
      <c r="N235" s="376"/>
      <c r="O235" s="376"/>
      <c r="P235" s="376"/>
      <c r="Q235" s="376"/>
      <c r="R235" s="375"/>
    </row>
    <row r="236" spans="1:18" x14ac:dyDescent="0.2">
      <c r="A236" s="375"/>
      <c r="B236" s="375"/>
      <c r="C236" s="375"/>
      <c r="D236" s="375"/>
      <c r="E236" s="376"/>
      <c r="F236" s="376"/>
      <c r="G236" s="376"/>
      <c r="H236" s="376"/>
      <c r="I236" s="376"/>
      <c r="J236" s="376"/>
      <c r="K236" s="376"/>
      <c r="L236" s="376"/>
      <c r="M236" s="376"/>
      <c r="N236" s="376"/>
      <c r="O236" s="376"/>
      <c r="P236" s="376"/>
      <c r="Q236" s="376"/>
      <c r="R236" s="375"/>
    </row>
    <row r="237" spans="1:18" x14ac:dyDescent="0.2">
      <c r="A237" s="375"/>
      <c r="B237" s="375"/>
      <c r="C237" s="375"/>
      <c r="D237" s="375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5"/>
    </row>
    <row r="238" spans="1:18" x14ac:dyDescent="0.2">
      <c r="A238" s="375"/>
      <c r="B238" s="375"/>
      <c r="C238" s="375"/>
      <c r="D238" s="375"/>
      <c r="E238" s="376"/>
      <c r="F238" s="376"/>
      <c r="G238" s="376"/>
      <c r="H238" s="376"/>
      <c r="I238" s="376"/>
      <c r="J238" s="376"/>
      <c r="K238" s="376"/>
      <c r="L238" s="376"/>
      <c r="M238" s="376"/>
      <c r="N238" s="376"/>
      <c r="O238" s="376"/>
      <c r="P238" s="376"/>
      <c r="Q238" s="376"/>
      <c r="R238" s="375"/>
    </row>
    <row r="239" spans="1:18" x14ac:dyDescent="0.2">
      <c r="A239" s="375"/>
      <c r="B239" s="375"/>
      <c r="C239" s="375"/>
      <c r="D239" s="375"/>
      <c r="E239" s="376"/>
      <c r="F239" s="376"/>
      <c r="G239" s="376"/>
      <c r="H239" s="376"/>
      <c r="I239" s="376"/>
      <c r="J239" s="376"/>
      <c r="K239" s="376"/>
      <c r="L239" s="376"/>
      <c r="M239" s="376"/>
      <c r="N239" s="376"/>
      <c r="O239" s="376"/>
      <c r="P239" s="376"/>
      <c r="Q239" s="376"/>
      <c r="R239" s="375"/>
    </row>
    <row r="240" spans="1:18" x14ac:dyDescent="0.2">
      <c r="A240" s="375"/>
      <c r="B240" s="375"/>
      <c r="C240" s="375"/>
      <c r="D240" s="375"/>
      <c r="E240" s="376"/>
      <c r="F240" s="376"/>
      <c r="G240" s="376"/>
      <c r="H240" s="376"/>
      <c r="I240" s="376"/>
      <c r="J240" s="376"/>
      <c r="K240" s="376"/>
      <c r="L240" s="376"/>
      <c r="M240" s="376"/>
      <c r="N240" s="376"/>
      <c r="O240" s="376"/>
      <c r="P240" s="376"/>
      <c r="Q240" s="376"/>
      <c r="R240" s="375"/>
    </row>
  </sheetData>
  <sheetProtection algorithmName="SHA-512" hashValue="m57o5DLaXD9rjkqFQtvdwb9v+8Re28bdadzkMhbxqFwYZWnSakXZdx5AIf0IvcNTB+DHPMKGAFmYhOpPmAo6ew==" saltValue="oMul+sRfvd9NPM3+12WiHQ==" spinCount="100000" sheet="1" objects="1" scenarios="1"/>
  <sortState xmlns:xlrd2="http://schemas.microsoft.com/office/spreadsheetml/2017/richdata2" ref="A3:P180">
    <sortCondition ref="D3:D180"/>
  </sortState>
  <customSheetViews>
    <customSheetView guid="{0980F608-5825-4070-8AF8-E65C224D2CDC}" scale="76">
      <pane ySplit="1" topLeftCell="A80" activePane="bottomLeft" state="frozen"/>
      <selection pane="bottomLeft" activeCell="H78" sqref="H78"/>
      <rowBreaks count="1" manualBreakCount="1">
        <brk id="110" max="14" man="1"/>
      </rowBreaks>
      <pageMargins left="0.31496062992125984" right="0.31496062992125984" top="0.74803149606299213" bottom="0.55118110236220474" header="0.31496062992125984" footer="0.31496062992125984"/>
      <printOptions horizontalCentered="1"/>
      <pageSetup paperSize="9" scale="59" orientation="landscape" r:id="rId1"/>
      <headerFooter>
        <oddHeader>&amp;LASOCIACION AVANCE&amp;C&amp;"Calibri,Negrita"&amp;12PAGO POR REMESA&amp;REJERCICIO 2015</oddHeader>
        <oddFooter>Página &amp;P</oddFooter>
      </headerFooter>
    </customSheetView>
  </customSheetViews>
  <printOptions horizontalCentered="1"/>
  <pageMargins left="0.31496062992125984" right="0.31496062992125984" top="0.74803149606299213" bottom="0.55118110236220474" header="0.31496062992125984" footer="0.31496062992125984"/>
  <pageSetup paperSize="9" scale="59" orientation="landscape" r:id="rId2"/>
  <headerFooter>
    <oddHeader>&amp;LASOCIACION AVANCE&amp;C&amp;"Calibri,Negrita"&amp;12PAGO POR REMESA&amp;REJERCICIO 2015</oddHeader>
    <oddFooter>Página &amp;P</oddFooter>
  </headerFooter>
  <rowBreaks count="1" manualBreakCount="1">
    <brk id="72" max="16383" man="1"/>
  </rowBreaks>
  <colBreaks count="2" manualBreakCount="2">
    <brk id="3" max="1048575" man="1"/>
    <brk id="12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H238"/>
  <sheetViews>
    <sheetView zoomScale="75" zoomScaleNormal="75" workbookViewId="0">
      <pane ySplit="1" topLeftCell="A116" activePane="bottomLeft" state="frozen"/>
      <selection activeCell="D41" sqref="D41"/>
      <selection pane="bottomLeft" activeCell="E106" sqref="E106"/>
    </sheetView>
  </sheetViews>
  <sheetFormatPr baseColWidth="10" defaultRowHeight="12.75" x14ac:dyDescent="0.2"/>
  <cols>
    <col min="1" max="1" width="11.42578125" style="50" customWidth="1"/>
    <col min="2" max="2" width="53.7109375" style="48" customWidth="1"/>
    <col min="3" max="14" width="12.7109375" style="49" customWidth="1"/>
    <col min="15" max="15" width="15.7109375" style="49" customWidth="1"/>
    <col min="16" max="16384" width="11.42578125" style="48"/>
  </cols>
  <sheetData>
    <row r="1" spans="1:16" ht="30" customHeight="1" thickTop="1" x14ac:dyDescent="0.2">
      <c r="A1" s="154"/>
      <c r="B1" s="151" t="s">
        <v>61</v>
      </c>
      <c r="C1" s="152" t="s">
        <v>1</v>
      </c>
      <c r="D1" s="152" t="s">
        <v>2</v>
      </c>
      <c r="E1" s="152" t="s">
        <v>3</v>
      </c>
      <c r="F1" s="152" t="s">
        <v>4</v>
      </c>
      <c r="G1" s="152" t="s">
        <v>5</v>
      </c>
      <c r="H1" s="152" t="s">
        <v>6</v>
      </c>
      <c r="I1" s="152" t="s">
        <v>7</v>
      </c>
      <c r="J1" s="152" t="s">
        <v>8</v>
      </c>
      <c r="K1" s="152" t="s">
        <v>9</v>
      </c>
      <c r="L1" s="152" t="s">
        <v>10</v>
      </c>
      <c r="M1" s="152" t="s">
        <v>11</v>
      </c>
      <c r="N1" s="152" t="s">
        <v>12</v>
      </c>
      <c r="O1" s="153" t="s">
        <v>13</v>
      </c>
    </row>
    <row r="2" spans="1:16" ht="20.100000000000001" customHeight="1" x14ac:dyDescent="0.2">
      <c r="A2" s="236"/>
      <c r="B2" s="237" t="s">
        <v>22</v>
      </c>
      <c r="C2" s="238">
        <v>37997.949999999997</v>
      </c>
      <c r="D2" s="238">
        <v>25709.61</v>
      </c>
      <c r="E2" s="238">
        <v>28120.31</v>
      </c>
      <c r="F2" s="238">
        <v>35030.65</v>
      </c>
      <c r="G2" s="238">
        <v>46422.13</v>
      </c>
      <c r="H2" s="238">
        <v>25681.33</v>
      </c>
      <c r="I2" s="238">
        <v>17155.599999999999</v>
      </c>
      <c r="J2" s="238">
        <v>41985.8</v>
      </c>
      <c r="K2" s="238">
        <v>40220.800000000003</v>
      </c>
      <c r="L2" s="238">
        <v>24212.19</v>
      </c>
      <c r="M2" s="238">
        <v>8256.5</v>
      </c>
      <c r="N2" s="238">
        <v>8449.42</v>
      </c>
      <c r="O2" s="239">
        <f>C2</f>
        <v>37997.949999999997</v>
      </c>
    </row>
    <row r="3" spans="1:16" s="84" customFormat="1" ht="15" customHeight="1" x14ac:dyDescent="0.2">
      <c r="A3" s="144"/>
      <c r="B3" s="182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5"/>
    </row>
    <row r="4" spans="1:16" ht="3" customHeight="1" x14ac:dyDescent="0.2">
      <c r="A4" s="155"/>
      <c r="B4" s="178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62"/>
    </row>
    <row r="5" spans="1:16" ht="3" customHeight="1" x14ac:dyDescent="0.25">
      <c r="A5" s="156"/>
      <c r="B5" s="180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63"/>
    </row>
    <row r="6" spans="1:16" ht="20.100000000000001" customHeight="1" x14ac:dyDescent="0.2">
      <c r="A6" s="240"/>
      <c r="B6" s="241" t="s">
        <v>15</v>
      </c>
      <c r="C6" s="242">
        <f>'SOCIOS REMESAS'!E191</f>
        <v>2505</v>
      </c>
      <c r="D6" s="242">
        <f>'SOCIOS REMESAS'!F191</f>
        <v>2705</v>
      </c>
      <c r="E6" s="242">
        <f>'SOCIOS REMESAS'!G191</f>
        <v>2905</v>
      </c>
      <c r="F6" s="242">
        <f>'SOCIOS REMESAS'!H191</f>
        <v>3075</v>
      </c>
      <c r="G6" s="242">
        <f>'SOCIOS REMESAS'!I191</f>
        <v>3035</v>
      </c>
      <c r="H6" s="242">
        <f>'SOCIOS REMESAS'!J191</f>
        <v>3300</v>
      </c>
      <c r="I6" s="242">
        <f>'SOCIOS REMESAS'!K191</f>
        <v>3120</v>
      </c>
      <c r="J6" s="242">
        <f>'SOCIOS REMESAS'!L191</f>
        <v>2980</v>
      </c>
      <c r="K6" s="242">
        <f>'SOCIOS REMESAS'!M191</f>
        <v>3160</v>
      </c>
      <c r="L6" s="242">
        <f>'SOCIOS REMESAS'!N191</f>
        <v>3065</v>
      </c>
      <c r="M6" s="242">
        <f>'SOCIOS REMESAS'!O191</f>
        <v>3245</v>
      </c>
      <c r="N6" s="242">
        <f>'SOCIOS REMESAS'!P191</f>
        <v>3000</v>
      </c>
      <c r="O6" s="243">
        <f>C6+D6+E6+F6+G6+H6+I6+J6+K6+L6+M6+N6</f>
        <v>36095</v>
      </c>
      <c r="P6" s="142"/>
    </row>
    <row r="7" spans="1:16" ht="20.100000000000001" customHeight="1" x14ac:dyDescent="0.2">
      <c r="A7" s="244"/>
      <c r="B7" s="245" t="s">
        <v>21</v>
      </c>
      <c r="C7" s="246">
        <f>'SOCIOS TRANSF.'!E73</f>
        <v>280</v>
      </c>
      <c r="D7" s="246">
        <f>'SOCIOS TRANSF.'!F73</f>
        <v>190</v>
      </c>
      <c r="E7" s="246">
        <f>'SOCIOS TRANSF.'!G73</f>
        <v>370</v>
      </c>
      <c r="F7" s="246">
        <f>'SOCIOS TRANSF.'!H73</f>
        <v>340</v>
      </c>
      <c r="G7" s="246">
        <f>'SOCIOS TRANSF.'!I73</f>
        <v>485</v>
      </c>
      <c r="H7" s="246">
        <f>'SOCIOS TRANSF.'!J73</f>
        <v>480</v>
      </c>
      <c r="I7" s="246">
        <f>'SOCIOS TRANSF.'!K73</f>
        <v>640</v>
      </c>
      <c r="J7" s="246">
        <f>'SOCIOS TRANSF.'!L73</f>
        <v>840</v>
      </c>
      <c r="K7" s="246">
        <f>'SOCIOS TRANSF.'!M73</f>
        <v>840</v>
      </c>
      <c r="L7" s="246">
        <f>'SOCIOS TRANSF.'!N73</f>
        <v>980</v>
      </c>
      <c r="M7" s="246">
        <f>'SOCIOS TRANSF.'!O73</f>
        <v>1030</v>
      </c>
      <c r="N7" s="246">
        <f>'SOCIOS TRANSF.'!P73</f>
        <v>980</v>
      </c>
      <c r="O7" s="247">
        <f>C7+D7+E7+F7+G7+H7+I7+J7+K7+L7+M7+N7</f>
        <v>7455</v>
      </c>
      <c r="P7" s="142"/>
    </row>
    <row r="8" spans="1:16" ht="15" customHeight="1" x14ac:dyDescent="0.2">
      <c r="A8" s="169"/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2"/>
    </row>
    <row r="9" spans="1:16" ht="20.100000000000001" customHeight="1" x14ac:dyDescent="0.2">
      <c r="A9" s="173"/>
      <c r="B9" s="254" t="s">
        <v>26</v>
      </c>
      <c r="C9" s="174"/>
      <c r="D9" s="174"/>
      <c r="E9" s="174"/>
      <c r="F9" s="174"/>
      <c r="G9" s="175"/>
      <c r="H9" s="175"/>
      <c r="I9" s="175"/>
      <c r="J9" s="175"/>
      <c r="K9" s="175"/>
      <c r="L9" s="175"/>
      <c r="M9" s="175"/>
      <c r="N9" s="175"/>
      <c r="O9" s="165"/>
    </row>
    <row r="10" spans="1:16" ht="15" customHeight="1" x14ac:dyDescent="0.2">
      <c r="A10" s="157"/>
      <c r="B10" s="47" t="s">
        <v>57</v>
      </c>
      <c r="C10" s="82"/>
      <c r="D10" s="82"/>
      <c r="E10" s="82">
        <v>18557</v>
      </c>
      <c r="F10" s="82"/>
      <c r="G10" s="81"/>
      <c r="H10" s="81"/>
      <c r="I10" s="81"/>
      <c r="J10" s="81"/>
      <c r="K10" s="81"/>
      <c r="L10" s="81"/>
      <c r="M10" s="81"/>
      <c r="N10" s="81"/>
      <c r="O10" s="164">
        <f t="shared" ref="O10:O17" si="0">C10+D10+E10+F10+G10+H10+I10+J10+K10+L10+M10+N10</f>
        <v>18557</v>
      </c>
    </row>
    <row r="11" spans="1:16" ht="15" customHeight="1" x14ac:dyDescent="0.2">
      <c r="A11" s="157"/>
      <c r="B11" s="70" t="s">
        <v>29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>
        <v>12904.01</v>
      </c>
      <c r="O11" s="165">
        <f t="shared" si="0"/>
        <v>12904.01</v>
      </c>
    </row>
    <row r="12" spans="1:16" ht="15" customHeight="1" x14ac:dyDescent="0.2">
      <c r="A12" s="157"/>
      <c r="B12" s="70" t="s">
        <v>30</v>
      </c>
      <c r="C12" s="77">
        <v>5000</v>
      </c>
      <c r="D12" s="77"/>
      <c r="E12" s="77"/>
      <c r="F12" s="77"/>
      <c r="G12" s="77"/>
      <c r="H12" s="77"/>
      <c r="I12" s="77">
        <v>41402.839999999997</v>
      </c>
      <c r="J12" s="77"/>
      <c r="K12" s="77"/>
      <c r="L12" s="77"/>
      <c r="M12" s="77"/>
      <c r="N12" s="77"/>
      <c r="O12" s="165">
        <f t="shared" si="0"/>
        <v>46402.84</v>
      </c>
    </row>
    <row r="13" spans="1:16" ht="15" customHeight="1" x14ac:dyDescent="0.2">
      <c r="A13" s="157"/>
      <c r="B13" s="70" t="s">
        <v>53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165">
        <f t="shared" si="0"/>
        <v>0</v>
      </c>
    </row>
    <row r="14" spans="1:16" ht="15" customHeight="1" x14ac:dyDescent="0.2">
      <c r="A14" s="157"/>
      <c r="B14" s="70" t="s">
        <v>33</v>
      </c>
      <c r="C14" s="77"/>
      <c r="D14" s="77">
        <v>14683.95</v>
      </c>
      <c r="E14" s="77">
        <v>2521.5</v>
      </c>
      <c r="F14" s="77">
        <v>3540.2</v>
      </c>
      <c r="G14" s="77"/>
      <c r="H14" s="77">
        <v>3532.73</v>
      </c>
      <c r="I14" s="77"/>
      <c r="J14" s="77"/>
      <c r="K14" s="77"/>
      <c r="L14" s="77"/>
      <c r="M14" s="77"/>
      <c r="N14" s="77"/>
      <c r="O14" s="165">
        <f t="shared" si="0"/>
        <v>24278.38</v>
      </c>
    </row>
    <row r="15" spans="1:16" ht="15" customHeight="1" x14ac:dyDescent="0.2">
      <c r="A15" s="157"/>
      <c r="B15" s="70" t="s">
        <v>31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>
        <v>21374.1</v>
      </c>
      <c r="O15" s="165">
        <f t="shared" si="0"/>
        <v>21374.1</v>
      </c>
    </row>
    <row r="16" spans="1:16" ht="15" customHeight="1" x14ac:dyDescent="0.2">
      <c r="A16" s="157"/>
      <c r="B16" s="70" t="s">
        <v>32</v>
      </c>
      <c r="C16" s="77"/>
      <c r="D16" s="77"/>
      <c r="E16" s="80"/>
      <c r="F16" s="77"/>
      <c r="G16" s="77"/>
      <c r="H16" s="77"/>
      <c r="I16" s="77"/>
      <c r="J16" s="77"/>
      <c r="K16" s="77"/>
      <c r="L16" s="77"/>
      <c r="M16" s="77"/>
      <c r="N16" s="77"/>
      <c r="O16" s="165">
        <f t="shared" si="0"/>
        <v>0</v>
      </c>
    </row>
    <row r="17" spans="1:16" ht="15" customHeight="1" x14ac:dyDescent="0.2">
      <c r="A17" s="157"/>
      <c r="B17" s="70" t="s">
        <v>54</v>
      </c>
      <c r="C17" s="77"/>
      <c r="D17" s="77"/>
      <c r="E17" s="77"/>
      <c r="F17" s="77">
        <v>15660.59</v>
      </c>
      <c r="G17" s="77"/>
      <c r="H17" s="77"/>
      <c r="I17" s="77"/>
      <c r="J17" s="77">
        <v>10662.5</v>
      </c>
      <c r="K17" s="77"/>
      <c r="L17" s="77"/>
      <c r="M17" s="77"/>
      <c r="N17" s="77"/>
      <c r="O17" s="165">
        <f t="shared" si="0"/>
        <v>26323.09</v>
      </c>
    </row>
    <row r="18" spans="1:16" ht="15" customHeight="1" x14ac:dyDescent="0.2">
      <c r="A18" s="157"/>
      <c r="B18" s="70" t="s">
        <v>88</v>
      </c>
      <c r="C18" s="77"/>
      <c r="D18" s="77"/>
      <c r="E18" s="80"/>
      <c r="F18" s="77"/>
      <c r="G18" s="77"/>
      <c r="H18" s="77">
        <v>700</v>
      </c>
      <c r="I18" s="77"/>
      <c r="J18" s="77"/>
      <c r="K18" s="77"/>
      <c r="L18" s="77"/>
      <c r="M18" s="77"/>
      <c r="N18" s="77"/>
      <c r="O18" s="165">
        <f>C18+D18+E18+F18+G18+H18+I18+J18+K18+L18+M18+N18</f>
        <v>700</v>
      </c>
    </row>
    <row r="19" spans="1:16" ht="15" customHeight="1" x14ac:dyDescent="0.2">
      <c r="A19" s="157"/>
      <c r="B19" s="183"/>
      <c r="C19" s="77"/>
      <c r="D19" s="77"/>
      <c r="E19" s="80"/>
      <c r="F19" s="77"/>
      <c r="G19" s="77"/>
      <c r="H19" s="77"/>
      <c r="I19" s="77"/>
      <c r="J19" s="77"/>
      <c r="K19" s="77"/>
      <c r="L19" s="77"/>
      <c r="M19" s="77"/>
      <c r="N19" s="77"/>
      <c r="O19" s="184"/>
    </row>
    <row r="20" spans="1:16" ht="15" customHeight="1" x14ac:dyDescent="0.2">
      <c r="A20" s="248"/>
      <c r="B20" s="249" t="s">
        <v>34</v>
      </c>
      <c r="C20" s="250">
        <f t="shared" ref="C20:N20" si="1">SUM(C10:C18)</f>
        <v>5000</v>
      </c>
      <c r="D20" s="250">
        <f t="shared" si="1"/>
        <v>14683.95</v>
      </c>
      <c r="E20" s="250">
        <f t="shared" si="1"/>
        <v>21078.5</v>
      </c>
      <c r="F20" s="250">
        <f t="shared" si="1"/>
        <v>19200.79</v>
      </c>
      <c r="G20" s="250">
        <f t="shared" si="1"/>
        <v>0</v>
      </c>
      <c r="H20" s="250">
        <f t="shared" si="1"/>
        <v>4232.7299999999996</v>
      </c>
      <c r="I20" s="250">
        <f t="shared" si="1"/>
        <v>41402.839999999997</v>
      </c>
      <c r="J20" s="250">
        <f t="shared" si="1"/>
        <v>10662.5</v>
      </c>
      <c r="K20" s="250">
        <f t="shared" si="1"/>
        <v>0</v>
      </c>
      <c r="L20" s="250">
        <f t="shared" si="1"/>
        <v>0</v>
      </c>
      <c r="M20" s="250">
        <f t="shared" si="1"/>
        <v>0</v>
      </c>
      <c r="N20" s="250">
        <f t="shared" si="1"/>
        <v>34278.11</v>
      </c>
      <c r="O20" s="251">
        <f>SUM(C20:N20)</f>
        <v>150539.41999999998</v>
      </c>
    </row>
    <row r="21" spans="1:16" ht="15" customHeight="1" x14ac:dyDescent="0.2">
      <c r="A21" s="159"/>
      <c r="B21" s="132"/>
      <c r="C21" s="133"/>
      <c r="D21" s="133"/>
      <c r="E21" s="146"/>
      <c r="F21" s="133"/>
      <c r="G21" s="133"/>
      <c r="H21" s="133"/>
      <c r="I21" s="133"/>
      <c r="J21" s="133"/>
      <c r="K21" s="133"/>
      <c r="L21" s="133"/>
      <c r="M21" s="133"/>
      <c r="N21" s="133"/>
      <c r="O21" s="166"/>
    </row>
    <row r="22" spans="1:16" ht="15" customHeight="1" x14ac:dyDescent="0.2">
      <c r="A22" s="158"/>
      <c r="B22" s="134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67"/>
    </row>
    <row r="23" spans="1:16" ht="15" customHeight="1" x14ac:dyDescent="0.2">
      <c r="A23" s="160"/>
      <c r="B23" s="132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66"/>
    </row>
    <row r="24" spans="1:16" ht="20.100000000000001" customHeight="1" x14ac:dyDescent="0.2">
      <c r="A24" s="158"/>
      <c r="B24" s="255" t="s">
        <v>36</v>
      </c>
      <c r="C24" s="176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7"/>
      <c r="P24" s="79"/>
    </row>
    <row r="25" spans="1:16" ht="15" customHeight="1" x14ac:dyDescent="0.2">
      <c r="A25" s="157"/>
      <c r="B25" s="203"/>
      <c r="C25" s="78"/>
      <c r="D25" s="78"/>
      <c r="E25" s="78"/>
      <c r="F25" s="78"/>
      <c r="G25" s="199"/>
      <c r="H25" s="78"/>
      <c r="I25" s="78"/>
      <c r="J25" s="78"/>
      <c r="K25" s="78"/>
      <c r="L25" s="78"/>
      <c r="M25" s="78"/>
      <c r="N25" s="78"/>
      <c r="O25" s="164">
        <f t="shared" ref="O25:O32" si="2">C25+D25+E25+F25+G25+H25+I25+J25+K25+L25+M25+N25</f>
        <v>0</v>
      </c>
      <c r="P25" s="79"/>
    </row>
    <row r="26" spans="1:16" ht="15" customHeight="1" x14ac:dyDescent="0.2">
      <c r="A26" s="157"/>
      <c r="B26" s="200" t="s">
        <v>111</v>
      </c>
      <c r="C26" s="78"/>
      <c r="D26" s="78"/>
      <c r="E26" s="78"/>
      <c r="F26" s="315">
        <v>3.45</v>
      </c>
      <c r="G26" s="78"/>
      <c r="H26" s="78"/>
      <c r="I26" s="78"/>
      <c r="J26" s="78"/>
      <c r="K26" s="78"/>
      <c r="L26" s="78"/>
      <c r="M26" s="78"/>
      <c r="N26" s="78"/>
      <c r="O26" s="165">
        <f t="shared" si="2"/>
        <v>3.45</v>
      </c>
    </row>
    <row r="27" spans="1:16" ht="15" customHeight="1" x14ac:dyDescent="0.2">
      <c r="A27" s="157"/>
      <c r="B27" s="200" t="s">
        <v>83</v>
      </c>
      <c r="C27" s="78"/>
      <c r="D27" s="78"/>
      <c r="E27" s="78"/>
      <c r="F27" s="199"/>
      <c r="G27" s="315">
        <v>524.6</v>
      </c>
      <c r="H27" s="78"/>
      <c r="I27" s="78"/>
      <c r="J27" s="78"/>
      <c r="K27" s="199"/>
      <c r="L27" s="78"/>
      <c r="M27" s="78"/>
      <c r="N27" s="78"/>
      <c r="O27" s="165">
        <f t="shared" si="2"/>
        <v>524.6</v>
      </c>
    </row>
    <row r="28" spans="1:16" ht="15" customHeight="1" x14ac:dyDescent="0.2">
      <c r="A28" s="157"/>
      <c r="B28" s="341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165">
        <f t="shared" si="2"/>
        <v>0</v>
      </c>
    </row>
    <row r="29" spans="1:16" ht="15" customHeight="1" x14ac:dyDescent="0.2">
      <c r="A29" s="157"/>
      <c r="B29" s="200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199"/>
      <c r="N29" s="78"/>
      <c r="O29" s="165">
        <f t="shared" si="2"/>
        <v>0</v>
      </c>
    </row>
    <row r="30" spans="1:16" ht="15" customHeight="1" x14ac:dyDescent="0.2">
      <c r="A30" s="157"/>
      <c r="C30" s="199"/>
      <c r="D30" s="199"/>
      <c r="E30" s="378"/>
      <c r="F30" s="199"/>
      <c r="G30" s="199"/>
      <c r="H30" s="199"/>
      <c r="I30" s="199"/>
      <c r="J30" s="199"/>
      <c r="K30" s="199"/>
      <c r="L30" s="199"/>
      <c r="M30" s="199"/>
      <c r="N30" s="78"/>
      <c r="O30" s="165">
        <f t="shared" si="2"/>
        <v>0</v>
      </c>
    </row>
    <row r="31" spans="1:16" ht="15" customHeight="1" x14ac:dyDescent="0.2">
      <c r="A31" s="157"/>
      <c r="B31" s="200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78"/>
      <c r="O31" s="165">
        <f t="shared" si="2"/>
        <v>0</v>
      </c>
    </row>
    <row r="32" spans="1:16" ht="15" customHeight="1" x14ac:dyDescent="0.2">
      <c r="A32" s="157"/>
      <c r="B32" s="200" t="s">
        <v>102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99">
        <v>100</v>
      </c>
      <c r="M32" s="199"/>
      <c r="N32" s="78"/>
      <c r="O32" s="165">
        <f t="shared" si="2"/>
        <v>100</v>
      </c>
    </row>
    <row r="33" spans="1:15" ht="15" customHeight="1" x14ac:dyDescent="0.2">
      <c r="A33" s="157"/>
      <c r="B33" s="200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78"/>
      <c r="O33" s="165">
        <f t="shared" ref="O33:O48" si="3">C33+D33+E33+F33+G33+H33+I33+J33+K33+L33+M33+N33</f>
        <v>0</v>
      </c>
    </row>
    <row r="34" spans="1:15" ht="15" customHeight="1" x14ac:dyDescent="0.2">
      <c r="A34" s="157"/>
      <c r="B34" s="200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78"/>
      <c r="O34" s="165">
        <f t="shared" si="3"/>
        <v>0</v>
      </c>
    </row>
    <row r="35" spans="1:15" ht="15" customHeight="1" x14ac:dyDescent="0.2">
      <c r="A35" s="157"/>
      <c r="B35" s="200" t="s">
        <v>109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361">
        <v>10000</v>
      </c>
      <c r="N35" s="78"/>
      <c r="O35" s="165">
        <f t="shared" si="3"/>
        <v>10000</v>
      </c>
    </row>
    <row r="36" spans="1:15" ht="15" customHeight="1" x14ac:dyDescent="0.2">
      <c r="A36" s="157"/>
      <c r="B36" s="200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78"/>
      <c r="O36" s="165">
        <f t="shared" si="3"/>
        <v>0</v>
      </c>
    </row>
    <row r="37" spans="1:15" ht="15" customHeight="1" x14ac:dyDescent="0.2">
      <c r="A37" s="157"/>
      <c r="B37" s="200" t="s">
        <v>113</v>
      </c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362">
        <v>8.9</v>
      </c>
      <c r="O37" s="165">
        <f t="shared" si="3"/>
        <v>8.9</v>
      </c>
    </row>
    <row r="38" spans="1:15" ht="15" customHeight="1" x14ac:dyDescent="0.2">
      <c r="A38" s="157"/>
      <c r="B38" s="200" t="s">
        <v>114</v>
      </c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362">
        <v>8.9</v>
      </c>
      <c r="O38" s="165">
        <f t="shared" si="3"/>
        <v>8.9</v>
      </c>
    </row>
    <row r="39" spans="1:15" ht="15" customHeight="1" x14ac:dyDescent="0.2">
      <c r="A39" s="157"/>
      <c r="B39" s="200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65">
        <f t="shared" si="3"/>
        <v>0</v>
      </c>
    </row>
    <row r="40" spans="1:15" ht="15" customHeight="1" x14ac:dyDescent="0.2">
      <c r="A40" s="157"/>
      <c r="B40" s="200"/>
      <c r="C40" s="199"/>
      <c r="D40" s="199"/>
      <c r="E40" s="199"/>
      <c r="F40" s="208"/>
      <c r="G40" s="199"/>
      <c r="H40" s="199"/>
      <c r="I40" s="199"/>
      <c r="J40" s="199"/>
      <c r="K40" s="199"/>
      <c r="L40" s="199"/>
      <c r="M40" s="199"/>
      <c r="N40" s="199"/>
      <c r="O40" s="165">
        <f t="shared" si="3"/>
        <v>0</v>
      </c>
    </row>
    <row r="41" spans="1:15" ht="15" customHeight="1" x14ac:dyDescent="0.2">
      <c r="A41" s="157"/>
      <c r="B41" s="200" t="s">
        <v>108</v>
      </c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>
        <v>90</v>
      </c>
      <c r="O41" s="165">
        <f t="shared" si="3"/>
        <v>90</v>
      </c>
    </row>
    <row r="42" spans="1:15" ht="15" customHeight="1" x14ac:dyDescent="0.2">
      <c r="A42" s="157"/>
      <c r="B42" s="200" t="s">
        <v>110</v>
      </c>
      <c r="C42" s="199"/>
      <c r="D42" s="199"/>
      <c r="E42" s="379">
        <v>363</v>
      </c>
      <c r="F42" s="199"/>
      <c r="G42" s="199"/>
      <c r="H42" s="199"/>
      <c r="I42" s="199"/>
      <c r="J42" s="199"/>
      <c r="K42" s="199"/>
      <c r="L42" s="199"/>
      <c r="M42" s="199"/>
      <c r="N42" s="199"/>
      <c r="O42" s="165">
        <f t="shared" si="3"/>
        <v>363</v>
      </c>
    </row>
    <row r="43" spans="1:15" ht="15" customHeight="1" x14ac:dyDescent="0.2">
      <c r="A43" s="157"/>
      <c r="B43" s="200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65">
        <f t="shared" si="3"/>
        <v>0</v>
      </c>
    </row>
    <row r="44" spans="1:15" ht="15" customHeight="1" x14ac:dyDescent="0.2">
      <c r="A44" s="157"/>
      <c r="B44" s="200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65">
        <f t="shared" si="3"/>
        <v>0</v>
      </c>
    </row>
    <row r="45" spans="1:15" ht="15" customHeight="1" x14ac:dyDescent="0.2">
      <c r="A45" s="157"/>
      <c r="B45" s="200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78"/>
      <c r="O45" s="165">
        <f t="shared" si="3"/>
        <v>0</v>
      </c>
    </row>
    <row r="46" spans="1:15" ht="15" customHeight="1" x14ac:dyDescent="0.2">
      <c r="A46" s="157"/>
      <c r="B46" s="200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78"/>
      <c r="O46" s="165">
        <f t="shared" si="3"/>
        <v>0</v>
      </c>
    </row>
    <row r="47" spans="1:15" ht="15" customHeight="1" x14ac:dyDescent="0.2">
      <c r="A47" s="157"/>
      <c r="B47" s="200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208"/>
      <c r="N47" s="78"/>
      <c r="O47" s="165">
        <f t="shared" si="3"/>
        <v>0</v>
      </c>
    </row>
    <row r="48" spans="1:15" ht="15" customHeight="1" x14ac:dyDescent="0.2">
      <c r="A48" s="157"/>
      <c r="B48" s="200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78"/>
      <c r="O48" s="165">
        <f t="shared" si="3"/>
        <v>0</v>
      </c>
    </row>
    <row r="49" spans="1:15" ht="15" customHeight="1" x14ac:dyDescent="0.2">
      <c r="A49" s="248"/>
      <c r="B49" s="252" t="s">
        <v>35</v>
      </c>
      <c r="C49" s="250">
        <f t="shared" ref="C49:K49" si="4">SUM(C25:C31)</f>
        <v>0</v>
      </c>
      <c r="D49" s="250">
        <f t="shared" si="4"/>
        <v>0</v>
      </c>
      <c r="E49" s="250">
        <f t="shared" si="4"/>
        <v>0</v>
      </c>
      <c r="F49" s="250">
        <f t="shared" si="4"/>
        <v>3.45</v>
      </c>
      <c r="G49" s="250">
        <f t="shared" si="4"/>
        <v>524.6</v>
      </c>
      <c r="H49" s="250">
        <f t="shared" si="4"/>
        <v>0</v>
      </c>
      <c r="I49" s="250">
        <f t="shared" si="4"/>
        <v>0</v>
      </c>
      <c r="J49" s="250">
        <f t="shared" si="4"/>
        <v>0</v>
      </c>
      <c r="K49" s="250">
        <f t="shared" si="4"/>
        <v>0</v>
      </c>
      <c r="L49" s="250">
        <f>SUM(L25:L48)</f>
        <v>100</v>
      </c>
      <c r="M49" s="250">
        <f>SUM(M25:M48)</f>
        <v>10000</v>
      </c>
      <c r="N49" s="250">
        <f>SUM(N25:N48)</f>
        <v>107.8</v>
      </c>
      <c r="O49" s="253">
        <f>SUM(O25:O48)</f>
        <v>11098.849999999999</v>
      </c>
    </row>
    <row r="50" spans="1:15" ht="15" customHeight="1" thickBot="1" x14ac:dyDescent="0.25">
      <c r="A50" s="161"/>
      <c r="B50" s="147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168"/>
    </row>
    <row r="51" spans="1:15" ht="24.95" customHeight="1" thickTop="1" thickBot="1" x14ac:dyDescent="0.25">
      <c r="A51" s="256"/>
      <c r="B51" s="257" t="s">
        <v>37</v>
      </c>
      <c r="C51" s="258">
        <f t="shared" ref="C51:N51" si="5">SUM(C6:C7)+C20+C22+C49</f>
        <v>7785</v>
      </c>
      <c r="D51" s="258">
        <f t="shared" si="5"/>
        <v>17578.95</v>
      </c>
      <c r="E51" s="258">
        <f t="shared" si="5"/>
        <v>24353.5</v>
      </c>
      <c r="F51" s="258">
        <f t="shared" si="5"/>
        <v>22619.24</v>
      </c>
      <c r="G51" s="258">
        <f t="shared" si="5"/>
        <v>4044.6</v>
      </c>
      <c r="H51" s="258">
        <f t="shared" si="5"/>
        <v>8012.73</v>
      </c>
      <c r="I51" s="258">
        <f t="shared" si="5"/>
        <v>45162.84</v>
      </c>
      <c r="J51" s="258">
        <f t="shared" si="5"/>
        <v>14482.5</v>
      </c>
      <c r="K51" s="258">
        <f t="shared" si="5"/>
        <v>4000</v>
      </c>
      <c r="L51" s="258">
        <f t="shared" si="5"/>
        <v>4145</v>
      </c>
      <c r="M51" s="258">
        <f t="shared" si="5"/>
        <v>14275</v>
      </c>
      <c r="N51" s="258">
        <f t="shared" si="5"/>
        <v>38365.910000000003</v>
      </c>
      <c r="O51" s="259">
        <f>SUM(O6:O7)+O20+O49</f>
        <v>205188.27</v>
      </c>
    </row>
    <row r="52" spans="1:15" ht="20.100000000000001" customHeight="1" thickTop="1" x14ac:dyDescent="0.2">
      <c r="A52" s="126"/>
      <c r="B52" s="127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</row>
    <row r="53" spans="1:15" ht="19.5" customHeight="1" thickBot="1" x14ac:dyDescent="0.25">
      <c r="A53" s="129"/>
      <c r="B53" s="130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</row>
    <row r="54" spans="1:15" ht="20.100000000000001" customHeight="1" thickTop="1" thickBot="1" x14ac:dyDescent="0.25">
      <c r="A54" s="76" t="s">
        <v>16</v>
      </c>
      <c r="B54" s="75" t="s">
        <v>20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3" t="s">
        <v>18</v>
      </c>
    </row>
    <row r="55" spans="1:15" ht="15" customHeight="1" thickTop="1" x14ac:dyDescent="0.2">
      <c r="A55" s="67"/>
      <c r="B55" s="70"/>
      <c r="C55" s="72"/>
      <c r="D55" s="72"/>
      <c r="E55" s="65"/>
      <c r="F55" s="65"/>
      <c r="G55" s="65"/>
      <c r="H55" s="65"/>
      <c r="I55" s="65"/>
      <c r="J55" s="65"/>
      <c r="K55" s="65"/>
      <c r="L55" s="65"/>
      <c r="N55" s="65"/>
      <c r="O55" s="64"/>
    </row>
    <row r="56" spans="1:15" ht="15" customHeight="1" x14ac:dyDescent="0.2">
      <c r="A56" s="67"/>
      <c r="B56" s="70" t="s">
        <v>43</v>
      </c>
      <c r="C56" s="65"/>
      <c r="D56" s="65"/>
      <c r="E56" s="65"/>
      <c r="F56" s="65"/>
      <c r="G56" s="65"/>
      <c r="H56" s="65">
        <v>543.34</v>
      </c>
      <c r="I56" s="65"/>
      <c r="J56" s="65"/>
      <c r="K56" s="65"/>
      <c r="L56" s="65"/>
      <c r="M56" s="65"/>
      <c r="N56" s="65"/>
      <c r="O56" s="64">
        <f>C56+D56+E56+F56+G56+H56+I56+J56+K56+L56+M56+N56</f>
        <v>543.34</v>
      </c>
    </row>
    <row r="57" spans="1:15" ht="15" customHeight="1" x14ac:dyDescent="0.2">
      <c r="A57" s="67"/>
      <c r="B57" s="70" t="s">
        <v>48</v>
      </c>
      <c r="C57" s="65"/>
      <c r="D57" s="65"/>
      <c r="E57" s="65"/>
      <c r="F57" s="65"/>
      <c r="G57" s="65"/>
      <c r="H57" s="65"/>
      <c r="I57" s="65"/>
      <c r="J57" s="65"/>
      <c r="K57" s="65"/>
      <c r="L57" s="65">
        <v>99.21</v>
      </c>
      <c r="M57" s="65"/>
      <c r="N57" s="65"/>
      <c r="O57" s="64">
        <f t="shared" ref="O57:O92" si="6">C57+D57+E57+F57+G57+H57+I57+J57+K57+L57+M57+N57</f>
        <v>99.21</v>
      </c>
    </row>
    <row r="58" spans="1:15" ht="15" customHeight="1" x14ac:dyDescent="0.2">
      <c r="A58" s="67"/>
      <c r="B58" s="70" t="s">
        <v>56</v>
      </c>
      <c r="C58" s="65">
        <v>28</v>
      </c>
      <c r="D58" s="65"/>
      <c r="E58" s="65"/>
      <c r="F58" s="65"/>
      <c r="G58" s="65">
        <v>4</v>
      </c>
      <c r="H58" s="65">
        <v>4</v>
      </c>
      <c r="I58" s="65"/>
      <c r="J58" s="65"/>
      <c r="K58" s="201"/>
      <c r="L58" s="65">
        <v>46</v>
      </c>
      <c r="M58" s="65"/>
      <c r="N58" s="65"/>
      <c r="O58" s="64">
        <f t="shared" si="6"/>
        <v>82</v>
      </c>
    </row>
    <row r="59" spans="1:15" ht="15" customHeight="1" x14ac:dyDescent="0.2">
      <c r="A59" s="67"/>
      <c r="B59" s="70" t="s">
        <v>44</v>
      </c>
      <c r="C59" s="65"/>
      <c r="D59" s="65"/>
      <c r="E59" s="65"/>
      <c r="F59" s="65"/>
      <c r="G59" s="65"/>
      <c r="H59" s="65"/>
      <c r="I59" s="65"/>
      <c r="J59" s="65">
        <v>500</v>
      </c>
      <c r="K59" s="65"/>
      <c r="L59" s="65"/>
      <c r="M59" s="65"/>
      <c r="N59" s="65"/>
      <c r="O59" s="64">
        <f t="shared" si="6"/>
        <v>500</v>
      </c>
    </row>
    <row r="60" spans="1:15" ht="15" customHeight="1" x14ac:dyDescent="0.2">
      <c r="A60" s="67"/>
      <c r="B60" s="70" t="s">
        <v>45</v>
      </c>
      <c r="C60" s="65"/>
      <c r="D60" s="65">
        <v>60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4">
        <f t="shared" si="6"/>
        <v>60</v>
      </c>
    </row>
    <row r="61" spans="1:15" ht="15" customHeight="1" x14ac:dyDescent="0.2">
      <c r="A61" s="67"/>
      <c r="B61" s="70" t="s">
        <v>42</v>
      </c>
      <c r="C61" s="65"/>
      <c r="D61" s="65"/>
      <c r="E61" s="65"/>
      <c r="F61" s="65"/>
      <c r="G61" s="65"/>
      <c r="H61" s="65"/>
      <c r="I61" s="65"/>
      <c r="J61" s="65"/>
      <c r="K61" s="65">
        <v>391.27</v>
      </c>
      <c r="L61" s="65"/>
      <c r="M61" s="65"/>
      <c r="N61" s="65"/>
      <c r="O61" s="64">
        <f t="shared" si="6"/>
        <v>391.27</v>
      </c>
    </row>
    <row r="62" spans="1:15" ht="15" customHeight="1" x14ac:dyDescent="0.2">
      <c r="A62" s="67"/>
      <c r="B62" s="48" t="s">
        <v>46</v>
      </c>
      <c r="C62" s="65">
        <v>9842.24</v>
      </c>
      <c r="D62" s="65">
        <v>10244.86</v>
      </c>
      <c r="E62" s="65">
        <v>13367.18</v>
      </c>
      <c r="F62" s="65"/>
      <c r="G62" s="65">
        <v>18340.02</v>
      </c>
      <c r="H62" s="65">
        <v>9322.59</v>
      </c>
      <c r="I62" s="65">
        <v>9281.91</v>
      </c>
      <c r="J62" s="65">
        <v>9299.75</v>
      </c>
      <c r="K62" s="65" t="s">
        <v>100</v>
      </c>
      <c r="L62" s="65">
        <v>8676.93</v>
      </c>
      <c r="M62" s="65">
        <v>8678.5499999999993</v>
      </c>
      <c r="N62" s="65">
        <v>8415.5499999999993</v>
      </c>
      <c r="O62" s="197">
        <f>SUM(C62:N62)</f>
        <v>105469.58000000002</v>
      </c>
    </row>
    <row r="63" spans="1:15" ht="15" customHeight="1" x14ac:dyDescent="0.2">
      <c r="A63" s="67"/>
      <c r="B63" s="48" t="s">
        <v>47</v>
      </c>
      <c r="C63" s="65">
        <v>3284.65</v>
      </c>
      <c r="D63" s="65">
        <v>2873.14</v>
      </c>
      <c r="E63" s="65">
        <v>2912.01</v>
      </c>
      <c r="F63" s="65">
        <v>3936.29</v>
      </c>
      <c r="G63" s="65">
        <v>5026.13</v>
      </c>
      <c r="H63" s="65">
        <v>5053.79</v>
      </c>
      <c r="I63" s="65">
        <v>5071.51</v>
      </c>
      <c r="J63" s="65">
        <v>5043.3500000000004</v>
      </c>
      <c r="K63" s="65">
        <v>5067.51</v>
      </c>
      <c r="L63" s="65">
        <v>6130.78</v>
      </c>
      <c r="M63" s="65">
        <v>4200.12</v>
      </c>
      <c r="N63" s="65">
        <v>4100.93</v>
      </c>
      <c r="O63" s="64">
        <f>SUM(C63:N63)</f>
        <v>52700.210000000006</v>
      </c>
    </row>
    <row r="64" spans="1:15" ht="15" customHeight="1" x14ac:dyDescent="0.2">
      <c r="A64" s="67"/>
      <c r="B64" s="70" t="s">
        <v>41</v>
      </c>
      <c r="C64" s="65">
        <v>5641</v>
      </c>
      <c r="D64" s="65"/>
      <c r="E64" s="65"/>
      <c r="F64" s="65">
        <v>5369.15</v>
      </c>
      <c r="G64" s="65"/>
      <c r="H64" s="65"/>
      <c r="I64" s="65">
        <v>3789.29</v>
      </c>
      <c r="J64" s="65"/>
      <c r="K64" s="65"/>
      <c r="L64" s="65">
        <v>3540.71</v>
      </c>
      <c r="M64" s="65"/>
      <c r="N64" s="65"/>
      <c r="O64" s="64">
        <f t="shared" si="6"/>
        <v>18340.149999999998</v>
      </c>
    </row>
    <row r="65" spans="1:34" ht="15" customHeight="1" x14ac:dyDescent="0.2">
      <c r="A65" s="67"/>
      <c r="B65" s="70" t="s">
        <v>50</v>
      </c>
      <c r="C65" s="65">
        <v>355.74</v>
      </c>
      <c r="D65" s="65">
        <v>373.53</v>
      </c>
      <c r="E65" s="65">
        <v>373.53</v>
      </c>
      <c r="F65" s="65">
        <v>373.53</v>
      </c>
      <c r="G65" s="65">
        <v>373.53</v>
      </c>
      <c r="H65" s="65">
        <v>373.53</v>
      </c>
      <c r="I65" s="65">
        <v>653.04</v>
      </c>
      <c r="J65" s="65">
        <v>373.53</v>
      </c>
      <c r="K65" s="65">
        <v>373.53</v>
      </c>
      <c r="L65" s="65">
        <v>373.53</v>
      </c>
      <c r="M65" s="65">
        <v>373.53</v>
      </c>
      <c r="N65" s="65">
        <v>325.13</v>
      </c>
      <c r="O65" s="64">
        <f t="shared" si="6"/>
        <v>4695.6799999999994</v>
      </c>
    </row>
    <row r="66" spans="1:34" ht="15" customHeight="1" x14ac:dyDescent="0.2">
      <c r="A66" s="67"/>
      <c r="B66" s="66" t="s">
        <v>55</v>
      </c>
      <c r="C66" s="65"/>
      <c r="D66" s="65">
        <v>171.32</v>
      </c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4">
        <f t="shared" si="6"/>
        <v>171.32</v>
      </c>
    </row>
    <row r="67" spans="1:34" ht="15" customHeight="1" x14ac:dyDescent="0.2">
      <c r="A67" s="67"/>
      <c r="B67" s="70" t="s">
        <v>101</v>
      </c>
      <c r="C67" s="65"/>
      <c r="D67" s="65"/>
      <c r="E67" s="65"/>
      <c r="F67" s="65"/>
      <c r="G67" s="65"/>
      <c r="H67" s="65"/>
      <c r="I67" s="65"/>
      <c r="J67" s="65"/>
      <c r="K67" s="65"/>
      <c r="L67" s="65">
        <v>170</v>
      </c>
      <c r="M67" s="65"/>
      <c r="N67" s="65"/>
      <c r="O67" s="64">
        <f t="shared" si="6"/>
        <v>170</v>
      </c>
    </row>
    <row r="68" spans="1:34" ht="15" customHeight="1" x14ac:dyDescent="0.2">
      <c r="A68" s="67"/>
      <c r="B68" s="70" t="s">
        <v>51</v>
      </c>
      <c r="C68" s="65">
        <v>32</v>
      </c>
      <c r="D68" s="65">
        <v>34.99</v>
      </c>
      <c r="E68" s="65">
        <v>34.99</v>
      </c>
      <c r="F68" s="65">
        <v>34.99</v>
      </c>
      <c r="G68" s="65">
        <v>34.99</v>
      </c>
      <c r="H68" s="65">
        <v>34.99</v>
      </c>
      <c r="I68" s="65">
        <v>34.99</v>
      </c>
      <c r="J68" s="65">
        <v>34.99</v>
      </c>
      <c r="K68" s="65">
        <v>34.99</v>
      </c>
      <c r="L68" s="65">
        <v>34.99</v>
      </c>
      <c r="M68" s="65">
        <v>35</v>
      </c>
      <c r="N68" s="65">
        <v>35.01</v>
      </c>
      <c r="O68" s="64">
        <f t="shared" si="6"/>
        <v>416.92000000000007</v>
      </c>
    </row>
    <row r="69" spans="1:34" s="71" customFormat="1" ht="15" customHeight="1" x14ac:dyDescent="0.2">
      <c r="A69" s="67"/>
      <c r="B69" s="66" t="s">
        <v>52</v>
      </c>
      <c r="C69" s="65">
        <v>89.01</v>
      </c>
      <c r="D69" s="65">
        <v>90.34</v>
      </c>
      <c r="E69" s="65">
        <v>94.69</v>
      </c>
      <c r="F69" s="65">
        <v>94.2</v>
      </c>
      <c r="G69" s="65">
        <v>94.2</v>
      </c>
      <c r="H69" s="65">
        <v>94.2</v>
      </c>
      <c r="I69" s="65">
        <v>94.2</v>
      </c>
      <c r="J69" s="65">
        <v>94.2</v>
      </c>
      <c r="K69" s="65">
        <v>100.24</v>
      </c>
      <c r="L69" s="65">
        <v>94.2</v>
      </c>
      <c r="M69" s="65">
        <v>94.2</v>
      </c>
      <c r="N69" s="65">
        <v>94.2</v>
      </c>
      <c r="O69" s="64">
        <f t="shared" si="6"/>
        <v>1127.8800000000001</v>
      </c>
    </row>
    <row r="70" spans="1:34" ht="15.75" x14ac:dyDescent="0.2">
      <c r="A70" s="67"/>
      <c r="B70" s="70" t="s">
        <v>40</v>
      </c>
      <c r="C70" s="65">
        <v>190.12</v>
      </c>
      <c r="D70" s="65">
        <v>33.729999999999997</v>
      </c>
      <c r="E70" s="65">
        <v>162.5</v>
      </c>
      <c r="F70" s="65">
        <v>115.86</v>
      </c>
      <c r="G70" s="65">
        <v>137.44999999999999</v>
      </c>
      <c r="H70" s="65">
        <v>120.1</v>
      </c>
      <c r="I70" s="65">
        <v>130.91999999999999</v>
      </c>
      <c r="J70" s="65">
        <v>123.54</v>
      </c>
      <c r="K70" s="65">
        <v>111.55</v>
      </c>
      <c r="L70" s="65">
        <v>126.09</v>
      </c>
      <c r="M70" s="65">
        <v>114.1</v>
      </c>
      <c r="N70" s="65">
        <v>115.08</v>
      </c>
      <c r="O70" s="64">
        <f t="shared" si="6"/>
        <v>1481.0399999999997</v>
      </c>
    </row>
    <row r="71" spans="1:34" s="68" customFormat="1" ht="15" customHeight="1" x14ac:dyDescent="0.2">
      <c r="A71" s="67"/>
      <c r="B71" s="66" t="s">
        <v>62</v>
      </c>
      <c r="C71" s="65">
        <v>29.94</v>
      </c>
      <c r="D71" s="65">
        <v>254.35</v>
      </c>
      <c r="E71" s="65">
        <v>280.82</v>
      </c>
      <c r="F71" s="65">
        <v>267.58</v>
      </c>
      <c r="G71" s="65">
        <v>267.58</v>
      </c>
      <c r="H71" s="65">
        <v>267.58</v>
      </c>
      <c r="I71" s="65">
        <v>267.58</v>
      </c>
      <c r="J71" s="65">
        <v>267.58</v>
      </c>
      <c r="K71" s="65">
        <v>267.58</v>
      </c>
      <c r="L71" s="65">
        <v>267.58</v>
      </c>
      <c r="M71" s="65">
        <v>267.58</v>
      </c>
      <c r="N71" s="65">
        <v>267.58</v>
      </c>
      <c r="O71" s="64">
        <f t="shared" si="6"/>
        <v>2973.3299999999995</v>
      </c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</row>
    <row r="72" spans="1:34" ht="15" customHeight="1" x14ac:dyDescent="0.2">
      <c r="A72" s="67"/>
      <c r="B72" s="66" t="s">
        <v>58</v>
      </c>
      <c r="C72" s="65">
        <v>15.09</v>
      </c>
      <c r="D72" s="65">
        <v>346.16</v>
      </c>
      <c r="E72" s="65">
        <v>76.59</v>
      </c>
      <c r="F72" s="65">
        <v>38.21</v>
      </c>
      <c r="G72" s="65">
        <v>26.69</v>
      </c>
      <c r="H72" s="65">
        <v>32.53</v>
      </c>
      <c r="I72" s="65">
        <v>47.16</v>
      </c>
      <c r="J72" s="65">
        <v>50.37</v>
      </c>
      <c r="K72" s="65">
        <v>53.2</v>
      </c>
      <c r="L72" s="65"/>
      <c r="M72" s="65">
        <v>14.04</v>
      </c>
      <c r="N72" s="65">
        <v>45.33</v>
      </c>
      <c r="O72" s="64">
        <f t="shared" si="6"/>
        <v>745.37</v>
      </c>
    </row>
    <row r="73" spans="1:34" ht="15" customHeight="1" x14ac:dyDescent="0.2">
      <c r="A73" s="67"/>
      <c r="B73" s="66" t="s">
        <v>59</v>
      </c>
      <c r="C73" s="65"/>
      <c r="D73" s="65">
        <v>34.54</v>
      </c>
      <c r="E73" s="65"/>
      <c r="F73" s="65"/>
      <c r="G73" s="65">
        <v>36.44</v>
      </c>
      <c r="H73" s="65"/>
      <c r="I73" s="65"/>
      <c r="J73" s="65">
        <v>34.549999999999997</v>
      </c>
      <c r="K73" s="65"/>
      <c r="L73" s="65"/>
      <c r="M73" s="65">
        <v>32.659999999999997</v>
      </c>
      <c r="N73" s="65"/>
      <c r="O73" s="64">
        <f t="shared" si="6"/>
        <v>138.19</v>
      </c>
    </row>
    <row r="74" spans="1:34" ht="15" customHeight="1" x14ac:dyDescent="0.2">
      <c r="A74" s="67"/>
      <c r="B74" s="66" t="s">
        <v>68</v>
      </c>
      <c r="C74" s="65">
        <v>21.3</v>
      </c>
      <c r="D74" s="65">
        <v>32.4</v>
      </c>
      <c r="E74" s="65">
        <v>32.4</v>
      </c>
      <c r="F74" s="65">
        <v>32.4</v>
      </c>
      <c r="G74" s="65">
        <v>32.4</v>
      </c>
      <c r="H74" s="65">
        <v>32.4</v>
      </c>
      <c r="I74" s="65">
        <v>32.4</v>
      </c>
      <c r="J74" s="65">
        <v>32.4</v>
      </c>
      <c r="K74" s="65">
        <v>32.4</v>
      </c>
      <c r="L74" s="65">
        <v>32.4</v>
      </c>
      <c r="M74" s="65">
        <v>32.4</v>
      </c>
      <c r="N74" s="65">
        <v>32.4</v>
      </c>
      <c r="O74" s="64">
        <f t="shared" si="6"/>
        <v>377.69999999999993</v>
      </c>
    </row>
    <row r="75" spans="1:34" ht="15" customHeight="1" x14ac:dyDescent="0.2">
      <c r="A75" s="67"/>
      <c r="B75" s="48" t="s">
        <v>69</v>
      </c>
      <c r="C75" s="65">
        <v>12.35</v>
      </c>
      <c r="D75" s="65"/>
      <c r="E75" s="65"/>
      <c r="F75" s="65"/>
      <c r="G75" s="65"/>
      <c r="H75" s="65"/>
      <c r="J75" s="65"/>
      <c r="K75" s="65"/>
      <c r="L75" s="65"/>
      <c r="M75" s="65"/>
      <c r="N75" s="65"/>
      <c r="O75" s="64">
        <f t="shared" si="6"/>
        <v>12.35</v>
      </c>
    </row>
    <row r="76" spans="1:34" ht="15" customHeight="1" x14ac:dyDescent="0.2">
      <c r="A76" s="67"/>
      <c r="B76" s="66" t="s">
        <v>49</v>
      </c>
      <c r="C76" s="65">
        <v>368.65</v>
      </c>
      <c r="D76" s="65"/>
      <c r="E76" s="65"/>
      <c r="F76" s="65">
        <v>363</v>
      </c>
      <c r="G76" s="65"/>
      <c r="H76" s="65"/>
      <c r="I76" s="65">
        <v>363</v>
      </c>
      <c r="J76" s="65"/>
      <c r="K76" s="65"/>
      <c r="L76" s="65">
        <v>363</v>
      </c>
      <c r="M76" s="65"/>
      <c r="N76" s="65"/>
      <c r="O76" s="64">
        <f t="shared" si="6"/>
        <v>1457.65</v>
      </c>
    </row>
    <row r="77" spans="1:34" ht="15" customHeight="1" x14ac:dyDescent="0.2">
      <c r="A77" s="67"/>
      <c r="B77" s="66" t="s">
        <v>70</v>
      </c>
      <c r="C77" s="65">
        <v>7.2</v>
      </c>
      <c r="D77" s="65">
        <v>19.899999999999999</v>
      </c>
      <c r="E77" s="65"/>
      <c r="F77" s="65"/>
      <c r="G77" s="65"/>
      <c r="H77" s="65">
        <v>175.68</v>
      </c>
      <c r="I77" s="65"/>
      <c r="J77" s="65"/>
      <c r="K77" s="65"/>
      <c r="L77" s="65"/>
      <c r="M77" s="65"/>
      <c r="N77" s="65">
        <v>71.47</v>
      </c>
      <c r="O77" s="64">
        <f t="shared" si="6"/>
        <v>274.25</v>
      </c>
    </row>
    <row r="78" spans="1:34" ht="15" customHeight="1" x14ac:dyDescent="0.2">
      <c r="A78" s="67"/>
      <c r="B78" s="66" t="s">
        <v>77</v>
      </c>
      <c r="C78" s="65">
        <v>17.55</v>
      </c>
      <c r="D78" s="65"/>
      <c r="E78" s="65"/>
      <c r="F78" s="201"/>
      <c r="G78" s="65"/>
      <c r="H78" s="65"/>
      <c r="I78" s="65"/>
      <c r="J78" s="65"/>
      <c r="K78" s="65"/>
      <c r="L78" s="65"/>
      <c r="M78" s="65"/>
      <c r="N78" s="65"/>
      <c r="O78" s="64">
        <f t="shared" si="6"/>
        <v>17.55</v>
      </c>
    </row>
    <row r="79" spans="1:34" ht="15" customHeight="1" x14ac:dyDescent="0.2">
      <c r="A79" s="67"/>
      <c r="B79" s="66" t="s">
        <v>71</v>
      </c>
      <c r="C79" s="65">
        <v>48.5</v>
      </c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4">
        <f t="shared" si="6"/>
        <v>48.5</v>
      </c>
    </row>
    <row r="80" spans="1:34" ht="15" customHeight="1" x14ac:dyDescent="0.2">
      <c r="A80" s="67"/>
      <c r="B80" s="279" t="s">
        <v>116</v>
      </c>
      <c r="C80" s="201">
        <v>90</v>
      </c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4">
        <f t="shared" si="6"/>
        <v>90</v>
      </c>
    </row>
    <row r="81" spans="1:15" ht="15" customHeight="1" x14ac:dyDescent="0.2">
      <c r="A81" s="67"/>
      <c r="B81" s="66" t="s">
        <v>72</v>
      </c>
      <c r="C81" s="65"/>
      <c r="D81" s="65">
        <v>216</v>
      </c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4">
        <f t="shared" si="6"/>
        <v>216</v>
      </c>
    </row>
    <row r="82" spans="1:15" ht="15" customHeight="1" x14ac:dyDescent="0.2">
      <c r="A82" s="67"/>
      <c r="B82" s="66" t="s">
        <v>73</v>
      </c>
      <c r="C82" s="65"/>
      <c r="D82" s="380">
        <v>363</v>
      </c>
      <c r="E82" s="65"/>
      <c r="F82" s="65"/>
      <c r="G82" s="65"/>
      <c r="H82" s="61"/>
      <c r="I82" s="65"/>
      <c r="J82" s="65"/>
      <c r="K82" s="65"/>
      <c r="L82" s="65"/>
      <c r="M82" s="65"/>
      <c r="N82" s="65"/>
      <c r="O82" s="64">
        <f t="shared" si="6"/>
        <v>363</v>
      </c>
    </row>
    <row r="83" spans="1:15" ht="15" customHeight="1" x14ac:dyDescent="0.2">
      <c r="A83" s="67"/>
      <c r="B83" s="66" t="s">
        <v>74</v>
      </c>
      <c r="C83" s="65"/>
      <c r="D83" s="65">
        <v>10</v>
      </c>
      <c r="E83" s="65">
        <v>130</v>
      </c>
      <c r="F83" s="65">
        <v>10</v>
      </c>
      <c r="G83" s="122">
        <v>10</v>
      </c>
      <c r="H83" s="125"/>
      <c r="I83" s="123"/>
      <c r="J83" s="65">
        <v>10</v>
      </c>
      <c r="K83" s="65">
        <v>10</v>
      </c>
      <c r="L83" s="65">
        <v>10</v>
      </c>
      <c r="M83" s="65">
        <v>10</v>
      </c>
      <c r="N83" s="65">
        <v>10</v>
      </c>
      <c r="O83" s="64">
        <f t="shared" si="6"/>
        <v>210</v>
      </c>
    </row>
    <row r="84" spans="1:15" ht="15" customHeight="1" x14ac:dyDescent="0.2">
      <c r="A84" s="67"/>
      <c r="B84" s="66" t="s">
        <v>75</v>
      </c>
      <c r="C84" s="65"/>
      <c r="D84" s="65">
        <v>9.99</v>
      </c>
      <c r="E84" s="65">
        <v>30.46</v>
      </c>
      <c r="F84" s="65"/>
      <c r="G84" s="65"/>
      <c r="H84" s="124"/>
      <c r="I84" s="65">
        <v>13.54</v>
      </c>
      <c r="J84" s="65"/>
      <c r="K84" s="65"/>
      <c r="L84" s="65"/>
      <c r="M84" s="65"/>
      <c r="N84" s="65"/>
      <c r="O84" s="64">
        <f t="shared" si="6"/>
        <v>53.99</v>
      </c>
    </row>
    <row r="85" spans="1:15" ht="15" customHeight="1" x14ac:dyDescent="0.2">
      <c r="A85" s="67"/>
      <c r="B85" s="66" t="s">
        <v>76</v>
      </c>
      <c r="C85" s="65"/>
      <c r="D85" s="65"/>
      <c r="E85" s="65">
        <v>310.99</v>
      </c>
      <c r="F85" s="65"/>
      <c r="G85" s="65"/>
      <c r="H85" s="65"/>
      <c r="I85" s="65"/>
      <c r="J85" s="65"/>
      <c r="K85" s="65"/>
      <c r="L85" s="65"/>
      <c r="M85" s="65"/>
      <c r="N85" s="65"/>
      <c r="O85" s="64">
        <f t="shared" si="6"/>
        <v>310.99</v>
      </c>
    </row>
    <row r="86" spans="1:15" ht="15" customHeight="1" x14ac:dyDescent="0.2">
      <c r="A86" s="67"/>
      <c r="B86" s="66" t="s">
        <v>78</v>
      </c>
      <c r="C86" s="65"/>
      <c r="D86" s="65"/>
      <c r="E86" s="65"/>
      <c r="F86" s="65">
        <v>51.01</v>
      </c>
      <c r="G86" s="65"/>
      <c r="H86" s="65">
        <v>52.52</v>
      </c>
      <c r="I86" s="65"/>
      <c r="J86" s="65">
        <v>30.48</v>
      </c>
      <c r="K86" s="65"/>
      <c r="L86" s="65"/>
      <c r="M86" s="65"/>
      <c r="N86" s="65"/>
      <c r="O86" s="64">
        <f t="shared" si="6"/>
        <v>134.01</v>
      </c>
    </row>
    <row r="87" spans="1:15" ht="15" customHeight="1" x14ac:dyDescent="0.2">
      <c r="A87" s="67"/>
      <c r="B87" s="66" t="s">
        <v>79</v>
      </c>
      <c r="C87" s="65"/>
      <c r="D87" s="65"/>
      <c r="E87" s="65"/>
      <c r="F87" s="65">
        <v>16.940000000000001</v>
      </c>
      <c r="G87" s="65"/>
      <c r="H87" s="65"/>
      <c r="I87" s="65"/>
      <c r="J87" s="65"/>
      <c r="K87" s="65"/>
      <c r="L87" s="65"/>
      <c r="M87" s="65"/>
      <c r="N87" s="65"/>
      <c r="O87" s="64">
        <f t="shared" si="6"/>
        <v>16.940000000000001</v>
      </c>
    </row>
    <row r="88" spans="1:15" ht="15" customHeight="1" x14ac:dyDescent="0.2">
      <c r="A88" s="67"/>
      <c r="B88" s="279" t="s">
        <v>80</v>
      </c>
      <c r="C88" s="65"/>
      <c r="D88" s="65"/>
      <c r="E88" s="65"/>
      <c r="F88" s="316">
        <v>524.6</v>
      </c>
      <c r="G88" s="65"/>
      <c r="H88" s="65"/>
      <c r="I88" s="65"/>
      <c r="J88" s="65"/>
      <c r="K88" s="65"/>
      <c r="L88" s="65"/>
      <c r="M88" s="65"/>
      <c r="N88" s="65"/>
      <c r="O88" s="64">
        <f t="shared" si="6"/>
        <v>524.6</v>
      </c>
    </row>
    <row r="89" spans="1:15" ht="15" customHeight="1" x14ac:dyDescent="0.2">
      <c r="A89" s="67"/>
      <c r="B89" s="66" t="s">
        <v>81</v>
      </c>
      <c r="C89" s="65"/>
      <c r="D89" s="65"/>
      <c r="E89" s="65"/>
      <c r="F89" s="65"/>
      <c r="G89" s="65">
        <v>18.260000000000002</v>
      </c>
      <c r="H89" s="65"/>
      <c r="I89" s="65"/>
      <c r="J89" s="65"/>
      <c r="K89" s="65"/>
      <c r="L89" s="65"/>
      <c r="M89" s="65"/>
      <c r="N89" s="65"/>
      <c r="O89" s="64">
        <f t="shared" si="6"/>
        <v>18.260000000000002</v>
      </c>
    </row>
    <row r="90" spans="1:15" ht="15" customHeight="1" x14ac:dyDescent="0.2">
      <c r="A90" s="67"/>
      <c r="B90" s="279" t="s">
        <v>117</v>
      </c>
      <c r="C90" s="65"/>
      <c r="D90" s="65"/>
      <c r="E90" s="65"/>
      <c r="F90" s="65"/>
      <c r="G90" s="316">
        <v>3.45</v>
      </c>
      <c r="H90" s="65"/>
      <c r="I90" s="65"/>
      <c r="J90" s="65"/>
      <c r="K90" s="65"/>
      <c r="L90" s="65"/>
      <c r="M90" s="65"/>
      <c r="N90" s="65"/>
      <c r="O90" s="64">
        <f t="shared" si="6"/>
        <v>3.45</v>
      </c>
    </row>
    <row r="91" spans="1:15" ht="15" customHeight="1" x14ac:dyDescent="0.2">
      <c r="A91" s="67"/>
      <c r="B91" s="66" t="s">
        <v>82</v>
      </c>
      <c r="C91" s="65"/>
      <c r="D91" s="65"/>
      <c r="E91" s="65"/>
      <c r="F91" s="65"/>
      <c r="G91" s="65">
        <v>217.8</v>
      </c>
      <c r="H91" s="65"/>
      <c r="I91" s="65"/>
      <c r="J91" s="65"/>
      <c r="K91" s="65"/>
      <c r="L91" s="65">
        <v>32.67</v>
      </c>
      <c r="M91" s="65"/>
      <c r="N91" s="65"/>
      <c r="O91" s="64">
        <f t="shared" si="6"/>
        <v>250.47000000000003</v>
      </c>
    </row>
    <row r="92" spans="1:15" ht="15" customHeight="1" x14ac:dyDescent="0.2">
      <c r="A92" s="67"/>
      <c r="B92" s="66" t="s">
        <v>84</v>
      </c>
      <c r="C92" s="65"/>
      <c r="D92" s="65"/>
      <c r="E92" s="65"/>
      <c r="F92" s="65"/>
      <c r="G92" s="65">
        <v>162.46</v>
      </c>
      <c r="H92" s="65"/>
      <c r="I92" s="65"/>
      <c r="J92" s="65"/>
      <c r="K92" s="65"/>
      <c r="L92" s="65"/>
      <c r="M92" s="65"/>
      <c r="N92" s="65"/>
      <c r="O92" s="64">
        <f t="shared" si="6"/>
        <v>162.46</v>
      </c>
    </row>
    <row r="93" spans="1:15" ht="15" customHeight="1" x14ac:dyDescent="0.2">
      <c r="A93" s="67"/>
      <c r="B93" s="66" t="s">
        <v>85</v>
      </c>
      <c r="C93" s="65"/>
      <c r="D93" s="65"/>
      <c r="E93" s="65"/>
      <c r="F93" s="65"/>
      <c r="G93" s="65"/>
      <c r="H93" s="65">
        <v>303.3</v>
      </c>
      <c r="I93" s="65"/>
      <c r="J93" s="65"/>
      <c r="K93" s="65"/>
      <c r="L93" s="65"/>
      <c r="M93" s="65"/>
      <c r="N93" s="65"/>
      <c r="O93" s="64">
        <f t="shared" ref="O93:O121" si="7">SUM(C93:N93)</f>
        <v>303.3</v>
      </c>
    </row>
    <row r="94" spans="1:15" ht="15" customHeight="1" x14ac:dyDescent="0.2">
      <c r="A94" s="67"/>
      <c r="B94" s="66" t="s">
        <v>86</v>
      </c>
      <c r="C94" s="65"/>
      <c r="D94" s="65"/>
      <c r="E94" s="65"/>
      <c r="F94" s="65"/>
      <c r="G94" s="65"/>
      <c r="H94" s="65">
        <v>11.94</v>
      </c>
      <c r="I94" s="65"/>
      <c r="J94" s="65"/>
      <c r="K94" s="65"/>
      <c r="L94" s="65"/>
      <c r="M94" s="65"/>
      <c r="N94" s="65"/>
      <c r="O94" s="64">
        <f t="shared" si="7"/>
        <v>11.94</v>
      </c>
    </row>
    <row r="95" spans="1:15" ht="15" customHeight="1" x14ac:dyDescent="0.2">
      <c r="A95" s="67"/>
      <c r="B95" s="66" t="s">
        <v>87</v>
      </c>
      <c r="C95" s="65"/>
      <c r="D95" s="65"/>
      <c r="E95" s="65"/>
      <c r="F95" s="65"/>
      <c r="G95" s="65"/>
      <c r="H95" s="65">
        <v>115.97</v>
      </c>
      <c r="I95" s="65"/>
      <c r="J95" s="65"/>
      <c r="K95" s="65"/>
      <c r="L95" s="65"/>
      <c r="M95" s="65"/>
      <c r="N95" s="65"/>
      <c r="O95" s="64">
        <f t="shared" si="7"/>
        <v>115.97</v>
      </c>
    </row>
    <row r="96" spans="1:15" ht="15" customHeight="1" x14ac:dyDescent="0.2">
      <c r="A96" s="67"/>
      <c r="B96" s="66" t="s">
        <v>89</v>
      </c>
      <c r="C96" s="65"/>
      <c r="D96" s="65"/>
      <c r="E96" s="65"/>
      <c r="F96" s="65"/>
      <c r="G96" s="65"/>
      <c r="H96" s="65"/>
      <c r="I96" s="65">
        <v>420</v>
      </c>
      <c r="J96" s="65"/>
      <c r="K96" s="65"/>
      <c r="L96" s="65"/>
      <c r="M96" s="65"/>
      <c r="N96" s="65"/>
      <c r="O96" s="64">
        <f t="shared" si="7"/>
        <v>420</v>
      </c>
    </row>
    <row r="97" spans="1:15" ht="15" customHeight="1" x14ac:dyDescent="0.2">
      <c r="A97" s="67"/>
      <c r="B97" s="66" t="s">
        <v>90</v>
      </c>
      <c r="C97" s="65"/>
      <c r="D97" s="65"/>
      <c r="E97" s="65"/>
      <c r="F97" s="65"/>
      <c r="G97" s="65"/>
      <c r="H97" s="65"/>
      <c r="I97" s="65">
        <v>133.1</v>
      </c>
      <c r="J97" s="65"/>
      <c r="K97" s="65"/>
      <c r="L97" s="65"/>
      <c r="M97" s="65"/>
      <c r="N97" s="65"/>
      <c r="O97" s="64">
        <f t="shared" si="7"/>
        <v>133.1</v>
      </c>
    </row>
    <row r="98" spans="1:15" ht="15" customHeight="1" x14ac:dyDescent="0.2">
      <c r="A98" s="67"/>
      <c r="B98" s="66" t="s">
        <v>93</v>
      </c>
      <c r="C98" s="65"/>
      <c r="D98" s="65"/>
      <c r="E98" s="65"/>
      <c r="F98" s="65"/>
      <c r="G98" s="65"/>
      <c r="H98" s="65"/>
      <c r="I98" s="65"/>
      <c r="J98" s="65">
        <v>54.45</v>
      </c>
      <c r="K98" s="65">
        <v>145.19999999999999</v>
      </c>
      <c r="L98" s="65">
        <v>72.599999999999994</v>
      </c>
      <c r="M98" s="65">
        <v>72.599999999999994</v>
      </c>
      <c r="N98" s="65">
        <v>72.599999999999994</v>
      </c>
      <c r="O98" s="64">
        <f t="shared" si="7"/>
        <v>417.45000000000005</v>
      </c>
    </row>
    <row r="99" spans="1:15" ht="15" customHeight="1" x14ac:dyDescent="0.2">
      <c r="A99" s="67"/>
      <c r="B99" s="66" t="s">
        <v>94</v>
      </c>
      <c r="C99" s="65"/>
      <c r="D99" s="65"/>
      <c r="E99" s="65"/>
      <c r="F99" s="65"/>
      <c r="G99" s="65"/>
      <c r="H99" s="65"/>
      <c r="I99" s="65"/>
      <c r="J99" s="65">
        <v>32</v>
      </c>
      <c r="K99" s="65"/>
      <c r="L99" s="65"/>
      <c r="M99" s="65"/>
      <c r="N99" s="65"/>
      <c r="O99" s="64">
        <f t="shared" si="7"/>
        <v>32</v>
      </c>
    </row>
    <row r="100" spans="1:15" ht="15" customHeight="1" x14ac:dyDescent="0.2">
      <c r="A100" s="67"/>
      <c r="B100" s="66" t="s">
        <v>95</v>
      </c>
      <c r="C100" s="65"/>
      <c r="D100" s="65"/>
      <c r="E100" s="65"/>
      <c r="F100" s="65"/>
      <c r="G100" s="65"/>
      <c r="H100" s="65"/>
      <c r="I100" s="65"/>
      <c r="J100" s="65">
        <v>12.54</v>
      </c>
      <c r="K100" s="65"/>
      <c r="L100" s="65"/>
      <c r="M100" s="65"/>
      <c r="N100" s="65"/>
      <c r="O100" s="64">
        <f t="shared" si="7"/>
        <v>12.54</v>
      </c>
    </row>
    <row r="101" spans="1:15" ht="15" customHeight="1" x14ac:dyDescent="0.2">
      <c r="A101" s="67"/>
      <c r="B101" s="66" t="s">
        <v>96</v>
      </c>
      <c r="C101" s="65"/>
      <c r="D101" s="65"/>
      <c r="E101" s="65"/>
      <c r="F101" s="65"/>
      <c r="G101" s="65"/>
      <c r="H101" s="65"/>
      <c r="I101" s="65"/>
      <c r="J101" s="65">
        <v>69.2</v>
      </c>
      <c r="K101" s="65"/>
      <c r="L101" s="65"/>
      <c r="M101" s="65"/>
      <c r="N101" s="65"/>
      <c r="O101" s="64">
        <f t="shared" si="7"/>
        <v>69.2</v>
      </c>
    </row>
    <row r="102" spans="1:15" ht="15" customHeight="1" x14ac:dyDescent="0.2">
      <c r="A102" s="67"/>
      <c r="B102" s="66" t="s">
        <v>105</v>
      </c>
      <c r="C102" s="65"/>
      <c r="D102" s="65"/>
      <c r="E102" s="65"/>
      <c r="F102" s="65"/>
      <c r="G102" s="65"/>
      <c r="H102" s="65"/>
      <c r="I102" s="65"/>
      <c r="J102" s="65">
        <v>76.95</v>
      </c>
      <c r="K102" s="65"/>
      <c r="L102" s="65"/>
      <c r="M102" s="65"/>
      <c r="N102" s="65">
        <v>104</v>
      </c>
      <c r="O102" s="64">
        <f t="shared" si="7"/>
        <v>180.95</v>
      </c>
    </row>
    <row r="103" spans="1:15" ht="15" customHeight="1" x14ac:dyDescent="0.2">
      <c r="A103" s="67"/>
      <c r="B103" s="66" t="s">
        <v>97</v>
      </c>
      <c r="C103" s="65"/>
      <c r="D103" s="65"/>
      <c r="E103" s="65"/>
      <c r="F103" s="65"/>
      <c r="G103" s="65"/>
      <c r="H103" s="65"/>
      <c r="I103" s="65"/>
      <c r="J103" s="65">
        <v>49.63</v>
      </c>
      <c r="K103" s="65"/>
      <c r="L103" s="65"/>
      <c r="M103" s="65"/>
      <c r="N103" s="65"/>
      <c r="O103" s="64">
        <f t="shared" si="7"/>
        <v>49.63</v>
      </c>
    </row>
    <row r="104" spans="1:15" ht="15" customHeight="1" x14ac:dyDescent="0.2">
      <c r="A104" s="67"/>
      <c r="B104" s="66" t="s">
        <v>98</v>
      </c>
      <c r="C104" s="65"/>
      <c r="D104" s="65"/>
      <c r="E104" s="65"/>
      <c r="F104" s="65"/>
      <c r="G104" s="65"/>
      <c r="H104" s="65"/>
      <c r="I104" s="65"/>
      <c r="J104" s="65">
        <v>50</v>
      </c>
      <c r="K104" s="65"/>
      <c r="L104" s="65"/>
      <c r="M104" s="65"/>
      <c r="N104" s="65"/>
      <c r="O104" s="64">
        <f t="shared" si="7"/>
        <v>50</v>
      </c>
    </row>
    <row r="105" spans="1:15" ht="15" customHeight="1" x14ac:dyDescent="0.2">
      <c r="A105" s="67"/>
      <c r="B105" s="66" t="s">
        <v>99</v>
      </c>
      <c r="C105" s="65"/>
      <c r="D105" s="65"/>
      <c r="E105" s="65"/>
      <c r="F105" s="65"/>
      <c r="G105" s="65"/>
      <c r="H105" s="65"/>
      <c r="I105" s="65"/>
      <c r="J105" s="65">
        <v>7.99</v>
      </c>
      <c r="K105" s="65"/>
      <c r="L105" s="65"/>
      <c r="M105" s="65"/>
      <c r="N105" s="65"/>
      <c r="O105" s="64">
        <f t="shared" si="7"/>
        <v>7.99</v>
      </c>
    </row>
    <row r="106" spans="1:15" ht="15" customHeight="1" x14ac:dyDescent="0.2">
      <c r="A106" s="67"/>
      <c r="B106" s="66" t="s">
        <v>103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>
        <v>157.30000000000001</v>
      </c>
      <c r="N106" s="65">
        <v>157.38999999999999</v>
      </c>
      <c r="O106" s="64">
        <f t="shared" si="7"/>
        <v>314.69</v>
      </c>
    </row>
    <row r="107" spans="1:15" ht="15" customHeight="1" x14ac:dyDescent="0.2">
      <c r="A107" s="67"/>
      <c r="B107" s="66" t="s">
        <v>104</v>
      </c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>
        <v>13</v>
      </c>
      <c r="O107" s="64">
        <f t="shared" si="7"/>
        <v>13</v>
      </c>
    </row>
    <row r="108" spans="1:15" ht="15" customHeight="1" x14ac:dyDescent="0.2">
      <c r="A108" s="67"/>
      <c r="B108" s="279" t="s">
        <v>106</v>
      </c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316">
        <v>10000</v>
      </c>
      <c r="O108" s="64">
        <f t="shared" si="7"/>
        <v>10000</v>
      </c>
    </row>
    <row r="109" spans="1:15" ht="15" customHeight="1" x14ac:dyDescent="0.2">
      <c r="A109" s="67"/>
      <c r="B109" s="279" t="s">
        <v>112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316">
        <v>8.9</v>
      </c>
      <c r="O109" s="64">
        <f t="shared" si="7"/>
        <v>8.9</v>
      </c>
    </row>
    <row r="110" spans="1:15" ht="15" customHeight="1" x14ac:dyDescent="0.2">
      <c r="A110" s="67"/>
      <c r="B110" s="279" t="s">
        <v>112</v>
      </c>
      <c r="C110" s="201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316">
        <v>8.9</v>
      </c>
      <c r="O110" s="64">
        <f t="shared" si="7"/>
        <v>8.9</v>
      </c>
    </row>
    <row r="111" spans="1:15" ht="15" customHeight="1" x14ac:dyDescent="0.2">
      <c r="A111" s="67"/>
      <c r="B111" s="66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4">
        <f t="shared" si="7"/>
        <v>0</v>
      </c>
    </row>
    <row r="112" spans="1:15" ht="15" customHeight="1" x14ac:dyDescent="0.2">
      <c r="A112" s="67"/>
      <c r="B112" s="66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4">
        <f t="shared" si="7"/>
        <v>0</v>
      </c>
    </row>
    <row r="113" spans="1:15" ht="15" customHeight="1" x14ac:dyDescent="0.2">
      <c r="A113" s="67"/>
      <c r="B113" s="66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4">
        <f t="shared" si="7"/>
        <v>0</v>
      </c>
    </row>
    <row r="114" spans="1:15" ht="15" customHeight="1" x14ac:dyDescent="0.2">
      <c r="A114" s="67"/>
      <c r="B114" s="66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4">
        <f t="shared" si="7"/>
        <v>0</v>
      </c>
    </row>
    <row r="115" spans="1:15" ht="15" customHeight="1" x14ac:dyDescent="0.2">
      <c r="A115" s="67"/>
      <c r="B115" s="66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4">
        <f t="shared" si="7"/>
        <v>0</v>
      </c>
    </row>
    <row r="116" spans="1:15" ht="15" customHeight="1" x14ac:dyDescent="0.2">
      <c r="A116" s="67"/>
      <c r="B116" s="66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4">
        <f t="shared" si="7"/>
        <v>0</v>
      </c>
    </row>
    <row r="117" spans="1:15" ht="15" customHeight="1" x14ac:dyDescent="0.2">
      <c r="A117" s="67"/>
      <c r="B117" s="66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4">
        <f t="shared" si="7"/>
        <v>0</v>
      </c>
    </row>
    <row r="118" spans="1:15" ht="15" customHeight="1" x14ac:dyDescent="0.2">
      <c r="A118" s="67"/>
      <c r="B118" s="66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4">
        <f t="shared" si="7"/>
        <v>0</v>
      </c>
    </row>
    <row r="119" spans="1:15" ht="15" customHeight="1" x14ac:dyDescent="0.2">
      <c r="A119" s="67"/>
      <c r="B119" s="66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4">
        <f t="shared" si="7"/>
        <v>0</v>
      </c>
    </row>
    <row r="120" spans="1:15" ht="15" customHeight="1" x14ac:dyDescent="0.2">
      <c r="A120" s="67"/>
      <c r="B120" s="66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4">
        <f t="shared" si="7"/>
        <v>0</v>
      </c>
    </row>
    <row r="121" spans="1:15" ht="15" customHeight="1" x14ac:dyDescent="0.2">
      <c r="A121" s="67"/>
      <c r="B121" s="279" t="s">
        <v>115</v>
      </c>
      <c r="C121" s="65"/>
      <c r="D121" s="65"/>
      <c r="E121" s="65"/>
      <c r="F121" s="201"/>
      <c r="G121" s="65"/>
      <c r="H121" s="65"/>
      <c r="I121" s="65"/>
      <c r="J121" s="65"/>
      <c r="K121" s="65"/>
      <c r="L121" s="201">
        <v>30</v>
      </c>
      <c r="M121" s="65"/>
      <c r="N121" s="65"/>
      <c r="O121" s="64">
        <f t="shared" si="7"/>
        <v>30</v>
      </c>
    </row>
    <row r="122" spans="1:15" ht="15" customHeight="1" thickBot="1" x14ac:dyDescent="0.25">
      <c r="A122" s="63"/>
      <c r="B122" s="62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0"/>
    </row>
    <row r="123" spans="1:15" ht="24.95" customHeight="1" thickTop="1" thickBot="1" x14ac:dyDescent="0.25">
      <c r="A123" s="148"/>
      <c r="B123" s="149" t="s">
        <v>38</v>
      </c>
      <c r="C123" s="192">
        <f>SUM(C56:C121)</f>
        <v>20073.339999999997</v>
      </c>
      <c r="D123" s="192">
        <f>SUM(D56:D121)</f>
        <v>15168.25</v>
      </c>
      <c r="E123" s="192">
        <f>SUM(E56:E121)</f>
        <v>17806.160000000003</v>
      </c>
      <c r="F123" s="192">
        <f>SUM(F56:F121)</f>
        <v>11227.76</v>
      </c>
      <c r="G123" s="192">
        <f>SUM(G56:G121)</f>
        <v>24785.4</v>
      </c>
      <c r="H123" s="192">
        <f t="shared" ref="H123:L123" si="8">SUM(H56:H121)</f>
        <v>16538.460000000003</v>
      </c>
      <c r="I123" s="192">
        <f t="shared" si="8"/>
        <v>20332.640000000003</v>
      </c>
      <c r="J123" s="192">
        <f t="shared" si="8"/>
        <v>16247.500000000004</v>
      </c>
      <c r="K123" s="192">
        <v>20008.61</v>
      </c>
      <c r="L123" s="192">
        <f t="shared" si="8"/>
        <v>20100.689999999999</v>
      </c>
      <c r="M123" s="192">
        <f>SUM(M56:M121)</f>
        <v>14082.08</v>
      </c>
      <c r="N123" s="192">
        <f>SUM(N56:N121)</f>
        <v>23877.47</v>
      </c>
      <c r="O123" s="193">
        <f>SUM(C123:N123)</f>
        <v>220248.36</v>
      </c>
    </row>
    <row r="124" spans="1:15" ht="15" customHeight="1" thickTop="1" x14ac:dyDescent="0.2">
      <c r="A124" s="140"/>
      <c r="B124" s="59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138"/>
    </row>
    <row r="125" spans="1:15" ht="15" customHeight="1" thickBot="1" x14ac:dyDescent="0.25">
      <c r="A125" s="139"/>
      <c r="B125" s="136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</row>
    <row r="126" spans="1:15" ht="30" customHeight="1" thickTop="1" thickBot="1" x14ac:dyDescent="0.25">
      <c r="A126" s="150"/>
      <c r="B126" s="196" t="s">
        <v>39</v>
      </c>
      <c r="C126" s="194">
        <f t="shared" ref="C126:O126" si="9">(C2+C51)-(C123)</f>
        <v>25709.61</v>
      </c>
      <c r="D126" s="194">
        <f t="shared" si="9"/>
        <v>28120.309999999998</v>
      </c>
      <c r="E126" s="194">
        <f t="shared" si="9"/>
        <v>34667.649999999994</v>
      </c>
      <c r="F126" s="194">
        <f t="shared" si="9"/>
        <v>46422.13</v>
      </c>
      <c r="G126" s="194">
        <f t="shared" si="9"/>
        <v>25681.329999999994</v>
      </c>
      <c r="H126" s="194">
        <f t="shared" si="9"/>
        <v>17155.599999999995</v>
      </c>
      <c r="I126" s="194">
        <f t="shared" si="9"/>
        <v>41985.799999999988</v>
      </c>
      <c r="J126" s="194">
        <f t="shared" si="9"/>
        <v>40220.800000000003</v>
      </c>
      <c r="K126" s="194">
        <f t="shared" si="9"/>
        <v>24212.190000000002</v>
      </c>
      <c r="L126" s="194">
        <f t="shared" si="9"/>
        <v>8256.5</v>
      </c>
      <c r="M126" s="194">
        <f t="shared" si="9"/>
        <v>8449.42</v>
      </c>
      <c r="N126" s="194">
        <f t="shared" si="9"/>
        <v>22937.86</v>
      </c>
      <c r="O126" s="195">
        <f t="shared" si="9"/>
        <v>22937.859999999986</v>
      </c>
    </row>
    <row r="127" spans="1:15" s="71" customFormat="1" ht="15" customHeight="1" thickTop="1" x14ac:dyDescent="0.25">
      <c r="A127" s="185"/>
      <c r="B127" s="186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</row>
    <row r="128" spans="1:15" s="71" customFormat="1" ht="15" customHeight="1" x14ac:dyDescent="0.2">
      <c r="A128" s="188"/>
      <c r="B128" s="189"/>
      <c r="C128" s="190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79"/>
    </row>
    <row r="129" spans="1:16" s="71" customFormat="1" ht="15" customHeight="1" x14ac:dyDescent="0.25">
      <c r="A129" s="185"/>
      <c r="B129" s="186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</row>
    <row r="130" spans="1:16" s="71" customFormat="1" ht="15" customHeight="1" x14ac:dyDescent="0.2">
      <c r="A130" s="188"/>
      <c r="B130" s="189"/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79"/>
    </row>
    <row r="131" spans="1:16" s="71" customFormat="1" ht="15" customHeight="1" x14ac:dyDescent="0.2">
      <c r="A131" s="191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</row>
    <row r="132" spans="1:16" s="71" customFormat="1" ht="15" customHeight="1" x14ac:dyDescent="0.25">
      <c r="A132" s="143"/>
      <c r="B132" s="38"/>
      <c r="C132" s="57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5"/>
    </row>
    <row r="133" spans="1:16" ht="15" customHeight="1" x14ac:dyDescent="0.25">
      <c r="A133" s="54"/>
      <c r="B133" s="11"/>
      <c r="C133" s="53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1"/>
    </row>
    <row r="134" spans="1:16" ht="15" customHeight="1" x14ac:dyDescent="0.25">
      <c r="A134" s="54"/>
      <c r="B134" s="11"/>
      <c r="C134" s="53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1"/>
    </row>
    <row r="135" spans="1:16" ht="15" customHeight="1" x14ac:dyDescent="0.25">
      <c r="A135" s="54"/>
      <c r="B135" s="11"/>
      <c r="C135" s="53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1"/>
    </row>
    <row r="136" spans="1:16" ht="15" customHeight="1" x14ac:dyDescent="0.2">
      <c r="A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</row>
    <row r="137" spans="1:16" ht="15" customHeight="1" x14ac:dyDescent="0.2"/>
    <row r="138" spans="1:16" ht="15" customHeight="1" x14ac:dyDescent="0.2"/>
    <row r="139" spans="1:16" ht="15" customHeight="1" x14ac:dyDescent="0.2"/>
    <row r="140" spans="1:16" s="50" customFormat="1" ht="15" customHeight="1" x14ac:dyDescent="0.2">
      <c r="B140" s="48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8"/>
    </row>
    <row r="141" spans="1:16" s="50" customFormat="1" ht="15" customHeight="1" x14ac:dyDescent="0.2">
      <c r="B141" s="48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8"/>
    </row>
    <row r="142" spans="1:16" s="50" customFormat="1" ht="15" customHeight="1" x14ac:dyDescent="0.2">
      <c r="B142" s="48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8"/>
    </row>
    <row r="143" spans="1:16" s="50" customFormat="1" ht="15" customHeight="1" x14ac:dyDescent="0.2"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8"/>
    </row>
    <row r="144" spans="1:16" s="50" customFormat="1" ht="15" customHeight="1" x14ac:dyDescent="0.2">
      <c r="B144" s="48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8"/>
    </row>
    <row r="145" spans="2:16" s="50" customFormat="1" ht="15" customHeight="1" x14ac:dyDescent="0.2">
      <c r="B145" s="48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8"/>
    </row>
    <row r="146" spans="2:16" s="50" customFormat="1" ht="15" customHeight="1" x14ac:dyDescent="0.2">
      <c r="B146" s="48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8"/>
    </row>
    <row r="147" spans="2:16" s="50" customFormat="1" ht="15" customHeight="1" x14ac:dyDescent="0.2"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8"/>
    </row>
    <row r="148" spans="2:16" s="50" customFormat="1" ht="15" customHeight="1" x14ac:dyDescent="0.2">
      <c r="B148" s="48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8"/>
    </row>
    <row r="149" spans="2:16" s="50" customFormat="1" ht="15" customHeight="1" x14ac:dyDescent="0.2">
      <c r="B149" s="48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8"/>
    </row>
    <row r="150" spans="2:16" s="50" customFormat="1" ht="15" customHeight="1" x14ac:dyDescent="0.2"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8"/>
    </row>
    <row r="151" spans="2:16" s="50" customFormat="1" ht="15" customHeight="1" x14ac:dyDescent="0.2"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8"/>
    </row>
    <row r="152" spans="2:16" s="50" customFormat="1" ht="15" customHeight="1" x14ac:dyDescent="0.2"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8"/>
    </row>
    <row r="153" spans="2:16" s="50" customFormat="1" ht="15" customHeight="1" x14ac:dyDescent="0.2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8"/>
    </row>
    <row r="154" spans="2:16" s="50" customFormat="1" ht="15" customHeight="1" x14ac:dyDescent="0.2"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8"/>
    </row>
    <row r="155" spans="2:16" s="50" customFormat="1" ht="15" customHeight="1" x14ac:dyDescent="0.2">
      <c r="B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8"/>
    </row>
    <row r="156" spans="2:16" s="50" customFormat="1" ht="15" customHeight="1" x14ac:dyDescent="0.2">
      <c r="B156" s="48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8"/>
    </row>
    <row r="157" spans="2:16" s="50" customFormat="1" ht="15" customHeight="1" x14ac:dyDescent="0.2">
      <c r="B157" s="48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8"/>
    </row>
    <row r="158" spans="2:16" s="50" customFormat="1" ht="15" customHeight="1" x14ac:dyDescent="0.2">
      <c r="B158" s="48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8"/>
    </row>
    <row r="159" spans="2:16" s="50" customFormat="1" ht="15" customHeight="1" x14ac:dyDescent="0.2">
      <c r="B159" s="48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8"/>
    </row>
    <row r="160" spans="2:16" s="50" customFormat="1" ht="15" customHeight="1" x14ac:dyDescent="0.2">
      <c r="B160" s="48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8"/>
    </row>
    <row r="161" spans="2:16" s="50" customFormat="1" ht="15" customHeight="1" x14ac:dyDescent="0.2"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8"/>
    </row>
    <row r="162" spans="2:16" s="50" customFormat="1" ht="15" customHeight="1" x14ac:dyDescent="0.2">
      <c r="B162" s="48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8"/>
    </row>
    <row r="163" spans="2:16" s="50" customFormat="1" ht="15" customHeight="1" x14ac:dyDescent="0.2">
      <c r="B163" s="48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8"/>
    </row>
    <row r="164" spans="2:16" s="50" customFormat="1" ht="15" customHeight="1" x14ac:dyDescent="0.2">
      <c r="B164" s="48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8"/>
    </row>
    <row r="165" spans="2:16" s="50" customFormat="1" ht="15" customHeight="1" x14ac:dyDescent="0.2">
      <c r="B165" s="48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8"/>
    </row>
    <row r="166" spans="2:16" s="50" customFormat="1" ht="15" customHeight="1" x14ac:dyDescent="0.2">
      <c r="B166" s="48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8"/>
    </row>
    <row r="167" spans="2:16" s="50" customFormat="1" ht="15" customHeight="1" x14ac:dyDescent="0.2">
      <c r="B167" s="48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8"/>
    </row>
    <row r="168" spans="2:16" s="50" customFormat="1" ht="15" customHeight="1" x14ac:dyDescent="0.2">
      <c r="B168" s="48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8"/>
    </row>
    <row r="169" spans="2:16" s="50" customFormat="1" ht="15" customHeight="1" x14ac:dyDescent="0.2">
      <c r="B169" s="48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8"/>
    </row>
    <row r="170" spans="2:16" s="50" customFormat="1" ht="15" customHeight="1" x14ac:dyDescent="0.2">
      <c r="B170" s="48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8"/>
    </row>
    <row r="171" spans="2:16" s="50" customFormat="1" ht="15" customHeight="1" x14ac:dyDescent="0.2">
      <c r="B171" s="48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8"/>
    </row>
    <row r="172" spans="2:16" s="50" customFormat="1" ht="15" customHeight="1" x14ac:dyDescent="0.2">
      <c r="B172" s="48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8"/>
    </row>
    <row r="173" spans="2:16" s="50" customFormat="1" ht="15" customHeight="1" x14ac:dyDescent="0.2">
      <c r="B173" s="48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8"/>
    </row>
    <row r="174" spans="2:16" s="50" customFormat="1" ht="15" customHeight="1" x14ac:dyDescent="0.2">
      <c r="B174" s="48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8"/>
    </row>
    <row r="175" spans="2:16" s="50" customFormat="1" ht="15" customHeight="1" x14ac:dyDescent="0.2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8"/>
    </row>
    <row r="176" spans="2:16" s="50" customFormat="1" ht="15" customHeight="1" x14ac:dyDescent="0.2">
      <c r="B176" s="48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8"/>
    </row>
    <row r="177" spans="2:16" s="50" customFormat="1" ht="15" customHeight="1" x14ac:dyDescent="0.2">
      <c r="B177" s="48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8"/>
    </row>
    <row r="178" spans="2:16" s="50" customFormat="1" ht="15" customHeight="1" x14ac:dyDescent="0.2">
      <c r="B178" s="48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8"/>
    </row>
    <row r="179" spans="2:16" s="50" customFormat="1" ht="15" customHeight="1" x14ac:dyDescent="0.2">
      <c r="B179" s="48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8"/>
    </row>
    <row r="180" spans="2:16" s="50" customFormat="1" ht="15" customHeight="1" x14ac:dyDescent="0.2">
      <c r="B180" s="48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8"/>
    </row>
    <row r="181" spans="2:16" s="50" customFormat="1" ht="15" customHeight="1" x14ac:dyDescent="0.2">
      <c r="B181" s="48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8"/>
    </row>
    <row r="182" spans="2:16" s="50" customFormat="1" ht="15" customHeight="1" x14ac:dyDescent="0.2">
      <c r="B182" s="48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8"/>
    </row>
    <row r="183" spans="2:16" s="50" customFormat="1" ht="15" customHeight="1" x14ac:dyDescent="0.2">
      <c r="B183" s="48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8"/>
    </row>
    <row r="184" spans="2:16" s="50" customFormat="1" ht="15" customHeight="1" x14ac:dyDescent="0.2">
      <c r="B184" s="48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8"/>
    </row>
    <row r="185" spans="2:16" s="50" customFormat="1" ht="15" customHeight="1" x14ac:dyDescent="0.2">
      <c r="B185" s="48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8"/>
    </row>
    <row r="186" spans="2:16" s="50" customFormat="1" ht="15" customHeight="1" x14ac:dyDescent="0.2">
      <c r="B186" s="48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8"/>
    </row>
    <row r="187" spans="2:16" s="50" customFormat="1" ht="15" customHeight="1" x14ac:dyDescent="0.2">
      <c r="B187" s="48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8"/>
    </row>
    <row r="188" spans="2:16" s="50" customFormat="1" ht="15" customHeight="1" x14ac:dyDescent="0.2">
      <c r="B188" s="48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8"/>
    </row>
    <row r="189" spans="2:16" s="50" customFormat="1" ht="15" customHeight="1" x14ac:dyDescent="0.2">
      <c r="B189" s="48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8"/>
    </row>
    <row r="190" spans="2:16" s="50" customFormat="1" ht="15" customHeight="1" x14ac:dyDescent="0.2">
      <c r="B190" s="48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8"/>
    </row>
    <row r="191" spans="2:16" s="50" customFormat="1" ht="15" customHeight="1" x14ac:dyDescent="0.2">
      <c r="B191" s="48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8"/>
    </row>
    <row r="192" spans="2:16" s="50" customFormat="1" ht="15" customHeight="1" x14ac:dyDescent="0.2">
      <c r="B192" s="48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8"/>
    </row>
    <row r="193" spans="2:16" s="50" customFormat="1" ht="15" customHeight="1" x14ac:dyDescent="0.2">
      <c r="B193" s="48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8"/>
    </row>
    <row r="194" spans="2:16" s="50" customFormat="1" ht="15" customHeight="1" x14ac:dyDescent="0.2">
      <c r="B194" s="48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8"/>
    </row>
    <row r="195" spans="2:16" s="50" customFormat="1" ht="15" customHeight="1" x14ac:dyDescent="0.2">
      <c r="B195" s="48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8"/>
    </row>
    <row r="196" spans="2:16" s="50" customFormat="1" ht="15" customHeight="1" x14ac:dyDescent="0.2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8"/>
    </row>
    <row r="197" spans="2:16" s="50" customFormat="1" ht="15" customHeight="1" x14ac:dyDescent="0.2">
      <c r="B197" s="48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8"/>
    </row>
    <row r="198" spans="2:16" s="50" customFormat="1" ht="15" customHeight="1" x14ac:dyDescent="0.2">
      <c r="B198" s="48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8"/>
    </row>
    <row r="199" spans="2:16" s="50" customFormat="1" ht="15" customHeight="1" x14ac:dyDescent="0.2">
      <c r="B199" s="48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8"/>
    </row>
    <row r="200" spans="2:16" s="50" customFormat="1" ht="15" customHeight="1" x14ac:dyDescent="0.2">
      <c r="B200" s="48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8"/>
    </row>
    <row r="201" spans="2:16" s="50" customFormat="1" ht="15" customHeight="1" x14ac:dyDescent="0.2">
      <c r="B201" s="48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8"/>
    </row>
    <row r="202" spans="2:16" s="50" customFormat="1" ht="15" customHeight="1" x14ac:dyDescent="0.2">
      <c r="B202" s="48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8"/>
    </row>
    <row r="203" spans="2:16" s="50" customFormat="1" ht="15" customHeight="1" x14ac:dyDescent="0.2">
      <c r="B203" s="48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8"/>
    </row>
    <row r="204" spans="2:16" s="50" customFormat="1" ht="15" customHeight="1" x14ac:dyDescent="0.2">
      <c r="B204" s="48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8"/>
    </row>
    <row r="205" spans="2:16" s="50" customFormat="1" ht="15" customHeight="1" x14ac:dyDescent="0.2">
      <c r="B205" s="48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8"/>
    </row>
    <row r="206" spans="2:16" s="50" customFormat="1" ht="15" customHeight="1" x14ac:dyDescent="0.2">
      <c r="B206" s="48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8"/>
    </row>
    <row r="207" spans="2:16" s="50" customFormat="1" ht="15" customHeight="1" x14ac:dyDescent="0.2">
      <c r="B207" s="48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8"/>
    </row>
    <row r="208" spans="2:16" s="50" customFormat="1" ht="15" customHeight="1" x14ac:dyDescent="0.2">
      <c r="B208" s="48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8"/>
    </row>
    <row r="209" spans="2:16" s="50" customFormat="1" ht="15" customHeight="1" x14ac:dyDescent="0.2">
      <c r="B209" s="48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8"/>
    </row>
    <row r="210" spans="2:16" s="50" customFormat="1" ht="15" customHeight="1" x14ac:dyDescent="0.2">
      <c r="B210" s="48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8"/>
    </row>
    <row r="211" spans="2:16" s="50" customFormat="1" ht="15" customHeight="1" x14ac:dyDescent="0.2">
      <c r="B211" s="48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8"/>
    </row>
    <row r="212" spans="2:16" s="50" customFormat="1" ht="15" customHeight="1" x14ac:dyDescent="0.2">
      <c r="B212" s="48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8"/>
    </row>
    <row r="213" spans="2:16" s="50" customFormat="1" ht="15" customHeight="1" x14ac:dyDescent="0.2">
      <c r="B213" s="48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8"/>
    </row>
    <row r="214" spans="2:16" s="50" customFormat="1" ht="15" customHeight="1" x14ac:dyDescent="0.2">
      <c r="B214" s="48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8"/>
    </row>
    <row r="215" spans="2:16" s="50" customFormat="1" ht="15" customHeight="1" x14ac:dyDescent="0.2">
      <c r="B215" s="48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8"/>
    </row>
    <row r="216" spans="2:16" s="50" customFormat="1" ht="15" customHeight="1" x14ac:dyDescent="0.2">
      <c r="B216" s="48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8"/>
    </row>
    <row r="217" spans="2:16" s="50" customFormat="1" ht="15" customHeight="1" x14ac:dyDescent="0.2">
      <c r="B217" s="48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8"/>
    </row>
    <row r="218" spans="2:16" s="50" customFormat="1" ht="15" customHeight="1" x14ac:dyDescent="0.2"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8"/>
    </row>
    <row r="219" spans="2:16" s="50" customFormat="1" ht="15" customHeight="1" x14ac:dyDescent="0.2">
      <c r="B219" s="48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8"/>
    </row>
    <row r="220" spans="2:16" s="50" customFormat="1" ht="15" customHeight="1" x14ac:dyDescent="0.2">
      <c r="B220" s="48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8"/>
    </row>
    <row r="221" spans="2:16" s="50" customFormat="1" ht="15" customHeight="1" x14ac:dyDescent="0.2">
      <c r="B221" s="48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8"/>
    </row>
    <row r="222" spans="2:16" s="50" customFormat="1" ht="15" customHeight="1" x14ac:dyDescent="0.2">
      <c r="B222" s="48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8"/>
    </row>
    <row r="223" spans="2:16" s="50" customFormat="1" ht="15" customHeight="1" x14ac:dyDescent="0.2">
      <c r="B223" s="48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8"/>
    </row>
    <row r="224" spans="2:16" s="50" customFormat="1" ht="15" customHeight="1" x14ac:dyDescent="0.2">
      <c r="B224" s="48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8"/>
    </row>
    <row r="225" spans="2:16" s="50" customFormat="1" ht="15" customHeight="1" x14ac:dyDescent="0.2">
      <c r="B225" s="48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8"/>
    </row>
    <row r="226" spans="2:16" s="50" customFormat="1" ht="15" customHeight="1" x14ac:dyDescent="0.2">
      <c r="B226" s="48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8"/>
    </row>
    <row r="227" spans="2:16" s="50" customFormat="1" ht="15" customHeight="1" x14ac:dyDescent="0.2">
      <c r="B227" s="48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8"/>
    </row>
    <row r="228" spans="2:16" s="50" customFormat="1" ht="15" customHeight="1" x14ac:dyDescent="0.2">
      <c r="B228" s="48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8"/>
    </row>
    <row r="229" spans="2:16" s="50" customFormat="1" ht="15" customHeight="1" x14ac:dyDescent="0.2">
      <c r="B229" s="48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8"/>
    </row>
    <row r="230" spans="2:16" s="50" customFormat="1" ht="15" customHeight="1" x14ac:dyDescent="0.2">
      <c r="B230" s="48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8"/>
    </row>
    <row r="231" spans="2:16" s="50" customFormat="1" ht="15" customHeight="1" x14ac:dyDescent="0.2">
      <c r="B231" s="48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8"/>
    </row>
    <row r="232" spans="2:16" s="50" customFormat="1" ht="15" customHeight="1" x14ac:dyDescent="0.2">
      <c r="B232" s="48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8"/>
    </row>
    <row r="233" spans="2:16" s="50" customFormat="1" ht="15" customHeight="1" x14ac:dyDescent="0.2">
      <c r="B233" s="48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8"/>
    </row>
    <row r="234" spans="2:16" s="50" customFormat="1" ht="15" customHeight="1" x14ac:dyDescent="0.2">
      <c r="B234" s="48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8"/>
    </row>
    <row r="235" spans="2:16" s="50" customFormat="1" ht="15" customHeight="1" x14ac:dyDescent="0.2">
      <c r="B235" s="48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8"/>
    </row>
    <row r="236" spans="2:16" s="50" customFormat="1" ht="15" customHeight="1" x14ac:dyDescent="0.2">
      <c r="B236" s="48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8"/>
    </row>
    <row r="237" spans="2:16" s="50" customFormat="1" ht="15" customHeight="1" x14ac:dyDescent="0.2">
      <c r="B237" s="48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8"/>
    </row>
    <row r="238" spans="2:16" s="50" customFormat="1" ht="15" customHeight="1" x14ac:dyDescent="0.2">
      <c r="B238" s="48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8"/>
    </row>
  </sheetData>
  <sheetProtection algorithmName="SHA-512" hashValue="BBkDa1Z1k4Ud8ckMO+KVTq7B57i/W4pgXAtd1VzNXOjKlexmLDwUKa+ADWLHl5ws4MQ9BoBcV/DdwaztbSlcAA==" saltValue="opbI6HSHFSNfT21uQI8Cwg==" spinCount="100000" sheet="1" objects="1" scenarios="1"/>
  <pageMargins left="0" right="0" top="0.6692913385826772" bottom="0" header="0" footer="0"/>
  <pageSetup paperSize="9" scale="63" orientation="landscape" r:id="rId1"/>
  <headerFooter>
    <oddHeader>&amp;LASOCIACION AVANCE&amp;CCUENTA S. BENITO&amp;REJERCICIO 2017</oddHeader>
  </headerFooter>
  <ignoredErrors>
    <ignoredError sqref="O62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O206"/>
  <sheetViews>
    <sheetView zoomScale="75" zoomScaleNormal="75" workbookViewId="0">
      <pane ySplit="1" topLeftCell="A2" activePane="bottomLeft" state="frozen"/>
      <selection activeCell="D41" sqref="D41"/>
      <selection pane="bottomLeft" activeCell="B57" sqref="B57"/>
    </sheetView>
  </sheetViews>
  <sheetFormatPr baseColWidth="10" defaultRowHeight="12.75" x14ac:dyDescent="0.2"/>
  <cols>
    <col min="1" max="1" width="10.7109375" style="48" customWidth="1"/>
    <col min="2" max="2" width="53.7109375" style="48" customWidth="1"/>
    <col min="3" max="14" width="12.7109375" style="49" customWidth="1"/>
    <col min="15" max="15" width="15.7109375" style="49" customWidth="1"/>
    <col min="16" max="16384" width="11.42578125" style="48"/>
  </cols>
  <sheetData>
    <row r="1" spans="1:15" ht="17.25" thickTop="1" thickBot="1" x14ac:dyDescent="0.25">
      <c r="A1" s="121" t="s">
        <v>16</v>
      </c>
      <c r="B1" s="120" t="s">
        <v>63</v>
      </c>
      <c r="C1" s="85" t="s">
        <v>1</v>
      </c>
      <c r="D1" s="85" t="s">
        <v>2</v>
      </c>
      <c r="E1" s="85" t="s">
        <v>3</v>
      </c>
      <c r="F1" s="85" t="s">
        <v>4</v>
      </c>
      <c r="G1" s="85" t="s">
        <v>5</v>
      </c>
      <c r="H1" s="85" t="s">
        <v>6</v>
      </c>
      <c r="I1" s="85" t="s">
        <v>7</v>
      </c>
      <c r="J1" s="85" t="s">
        <v>8</v>
      </c>
      <c r="K1" s="85" t="s">
        <v>9</v>
      </c>
      <c r="L1" s="85" t="s">
        <v>10</v>
      </c>
      <c r="M1" s="85" t="s">
        <v>11</v>
      </c>
      <c r="N1" s="85" t="s">
        <v>12</v>
      </c>
      <c r="O1" s="85" t="s">
        <v>13</v>
      </c>
    </row>
    <row r="2" spans="1:15" ht="15" customHeight="1" thickTop="1" thickBot="1" x14ac:dyDescent="0.3">
      <c r="A2" s="119"/>
      <c r="B2" s="118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6"/>
      <c r="O2" s="115"/>
    </row>
    <row r="3" spans="1:15" ht="15" customHeight="1" thickTop="1" thickBot="1" x14ac:dyDescent="0.25">
      <c r="A3" s="21"/>
      <c r="B3" s="41" t="s">
        <v>28</v>
      </c>
      <c r="C3" s="114">
        <v>37997.949999999997</v>
      </c>
      <c r="D3" s="114">
        <v>25709.61</v>
      </c>
      <c r="E3" s="114">
        <v>28120.31</v>
      </c>
      <c r="F3" s="114">
        <v>35030.65</v>
      </c>
      <c r="G3" s="114">
        <v>46422.13</v>
      </c>
      <c r="H3" s="114">
        <v>25681.33</v>
      </c>
      <c r="I3" s="114">
        <v>17155.599999999999</v>
      </c>
      <c r="J3" s="114">
        <v>41985.8</v>
      </c>
      <c r="K3" s="114">
        <v>40220.800000000003</v>
      </c>
      <c r="L3" s="114">
        <v>24212.19</v>
      </c>
      <c r="M3" s="114">
        <v>8256.5</v>
      </c>
      <c r="N3" s="114">
        <v>8449.42</v>
      </c>
      <c r="O3" s="114">
        <f>C3</f>
        <v>37997.949999999997</v>
      </c>
    </row>
    <row r="4" spans="1:15" ht="15" customHeight="1" thickTop="1" x14ac:dyDescent="0.25">
      <c r="A4" s="40"/>
      <c r="B4" s="47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2"/>
    </row>
    <row r="5" spans="1:15" ht="15" customHeight="1" x14ac:dyDescent="0.2">
      <c r="A5" s="30"/>
      <c r="B5" s="111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09"/>
    </row>
    <row r="6" spans="1:15" ht="15" customHeight="1" x14ac:dyDescent="0.25">
      <c r="A6" s="30"/>
      <c r="B6" s="108"/>
      <c r="C6" s="89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6"/>
    </row>
    <row r="7" spans="1:15" ht="15" customHeight="1" x14ac:dyDescent="0.2">
      <c r="A7" s="30"/>
      <c r="B7" s="88" t="s">
        <v>107</v>
      </c>
      <c r="C7" s="105">
        <f>SUM('SOCIOS TRANSF.'!E73+'SOCIOS REMESAS'!E191)</f>
        <v>2785</v>
      </c>
      <c r="D7" s="105">
        <f>SUM('SOCIOS TRANSF.'!F73+'SOCIOS REMESAS'!F191)</f>
        <v>2895</v>
      </c>
      <c r="E7" s="105">
        <f>SUM('SOCIOS TRANSF.'!G73+'SOCIOS REMESAS'!G191)</f>
        <v>3275</v>
      </c>
      <c r="F7" s="105">
        <f>SUM('SOCIOS TRANSF.'!H73+'SOCIOS REMESAS'!H191)</f>
        <v>3415</v>
      </c>
      <c r="G7" s="105">
        <f>SUM('SOCIOS TRANSF.'!I73+'SOCIOS REMESAS'!I191)</f>
        <v>3520</v>
      </c>
      <c r="H7" s="105">
        <f>SUM('SOCIOS TRANSF.'!J73+'SOCIOS REMESAS'!J191)</f>
        <v>3780</v>
      </c>
      <c r="I7" s="105">
        <f>SUM('SOCIOS TRANSF.'!K73+'SOCIOS REMESAS'!K191)</f>
        <v>3760</v>
      </c>
      <c r="J7" s="105">
        <f>SUM('SOCIOS TRANSF.'!L73+'SOCIOS REMESAS'!L191)</f>
        <v>3820</v>
      </c>
      <c r="K7" s="105">
        <f>SUM('SOCIOS TRANSF.'!M73+'SOCIOS REMESAS'!M191)</f>
        <v>4000</v>
      </c>
      <c r="L7" s="105">
        <f>SUM('SOCIOS TRANSF.'!N73+'SOCIOS REMESAS'!N191)</f>
        <v>4045</v>
      </c>
      <c r="M7" s="105">
        <f>SUM('SOCIOS TRANSF.'!O73+'SOCIOS REMESAS'!O191)</f>
        <v>4275</v>
      </c>
      <c r="N7" s="105">
        <f>SUM('SOCIOS TRANSF.'!P73+'SOCIOS REMESAS'!P191)</f>
        <v>3980</v>
      </c>
      <c r="O7" s="104">
        <f>SUM(C7:N7)</f>
        <v>43550</v>
      </c>
    </row>
    <row r="8" spans="1:15" ht="15" customHeight="1" x14ac:dyDescent="0.2">
      <c r="A8" s="30"/>
      <c r="B8" s="88" t="s">
        <v>26</v>
      </c>
      <c r="C8" s="105">
        <f>SUM('CUENTA LA CAIXA'!C20)</f>
        <v>5000</v>
      </c>
      <c r="D8" s="105">
        <f>SUM('CUENTA LA CAIXA'!D20)</f>
        <v>14683.95</v>
      </c>
      <c r="E8" s="105">
        <f>SUM('CUENTA LA CAIXA'!E20)</f>
        <v>21078.5</v>
      </c>
      <c r="F8" s="105">
        <f>SUM('CUENTA LA CAIXA'!F20)</f>
        <v>19200.79</v>
      </c>
      <c r="G8" s="105">
        <f>SUM('CUENTA LA CAIXA'!G20)</f>
        <v>0</v>
      </c>
      <c r="H8" s="105">
        <f>SUM('CUENTA LA CAIXA'!H20)</f>
        <v>4232.7299999999996</v>
      </c>
      <c r="I8" s="105">
        <f>SUM('CUENTA LA CAIXA'!I20)</f>
        <v>41402.839999999997</v>
      </c>
      <c r="J8" s="105">
        <f>SUM('CUENTA LA CAIXA'!J20)</f>
        <v>10662.5</v>
      </c>
      <c r="K8" s="105">
        <f>SUM('CUENTA LA CAIXA'!K20)</f>
        <v>0</v>
      </c>
      <c r="L8" s="105">
        <f>SUM('CUENTA LA CAIXA'!L20)</f>
        <v>0</v>
      </c>
      <c r="M8" s="105">
        <f>SUM('CUENTA LA CAIXA'!M20)</f>
        <v>0</v>
      </c>
      <c r="N8" s="105">
        <f>SUM('CUENTA LA CAIXA'!N20)</f>
        <v>34278.11</v>
      </c>
      <c r="O8" s="104">
        <f>SUM(C8:N8)</f>
        <v>150539.41999999998</v>
      </c>
    </row>
    <row r="9" spans="1:15" ht="15" customHeight="1" x14ac:dyDescent="0.2">
      <c r="A9" s="30"/>
      <c r="B9" s="88" t="s">
        <v>23</v>
      </c>
      <c r="C9" s="89">
        <f>'CUENTA LA CAIXA'!C49</f>
        <v>0</v>
      </c>
      <c r="D9" s="89">
        <f>'CUENTA LA CAIXA'!D49</f>
        <v>0</v>
      </c>
      <c r="E9" s="89">
        <f>'CUENTA LA CAIXA'!E49</f>
        <v>0</v>
      </c>
      <c r="F9" s="89">
        <f>'CUENTA LA CAIXA'!F49</f>
        <v>3.45</v>
      </c>
      <c r="G9" s="89">
        <f>'CUENTA LA CAIXA'!G49</f>
        <v>524.6</v>
      </c>
      <c r="H9" s="89">
        <f>'CUENTA LA CAIXA'!H49</f>
        <v>0</v>
      </c>
      <c r="I9" s="89">
        <f>'CUENTA LA CAIXA'!I49</f>
        <v>0</v>
      </c>
      <c r="J9" s="89">
        <f>'CUENTA LA CAIXA'!J49</f>
        <v>0</v>
      </c>
      <c r="K9" s="89">
        <f>'CUENTA LA CAIXA'!K49</f>
        <v>0</v>
      </c>
      <c r="L9" s="89">
        <f>'CUENTA LA CAIXA'!L49</f>
        <v>100</v>
      </c>
      <c r="M9" s="89">
        <f>'CUENTA LA CAIXA'!M49</f>
        <v>10000</v>
      </c>
      <c r="N9" s="89">
        <f>'CUENTA LA CAIXA'!N49</f>
        <v>107.8</v>
      </c>
      <c r="O9" s="90">
        <f>SUM('CUENTA LA CAIXA'!O49)</f>
        <v>11098.849999999999</v>
      </c>
    </row>
    <row r="10" spans="1:15" ht="15" customHeight="1" x14ac:dyDescent="0.2">
      <c r="A10" s="30"/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</row>
    <row r="11" spans="1:15" ht="15" customHeight="1" x14ac:dyDescent="0.2">
      <c r="A11" s="30"/>
      <c r="B11" s="96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2"/>
    </row>
    <row r="12" spans="1:15" ht="15" customHeight="1" x14ac:dyDescent="0.2">
      <c r="A12" s="30"/>
      <c r="B12" s="96" t="s">
        <v>27</v>
      </c>
      <c r="C12" s="103">
        <f>'CUENTA LA CAIXA'!C123</f>
        <v>20073.339999999997</v>
      </c>
      <c r="D12" s="103">
        <f>'CUENTA LA CAIXA'!D123</f>
        <v>15168.25</v>
      </c>
      <c r="E12" s="103">
        <f>'CUENTA LA CAIXA'!E123</f>
        <v>17806.160000000003</v>
      </c>
      <c r="F12" s="103">
        <f>'CUENTA LA CAIXA'!F123</f>
        <v>11227.76</v>
      </c>
      <c r="G12" s="103">
        <f>'CUENTA LA CAIXA'!G123</f>
        <v>24785.4</v>
      </c>
      <c r="H12" s="103">
        <f>'CUENTA LA CAIXA'!H123</f>
        <v>16538.460000000003</v>
      </c>
      <c r="I12" s="103">
        <f>'CUENTA LA CAIXA'!I123</f>
        <v>20332.640000000003</v>
      </c>
      <c r="J12" s="103">
        <f>'CUENTA LA CAIXA'!J123</f>
        <v>16247.500000000004</v>
      </c>
      <c r="K12" s="103">
        <f>'CUENTA LA CAIXA'!K123</f>
        <v>20008.61</v>
      </c>
      <c r="L12" s="103">
        <f>'CUENTA LA CAIXA'!L123</f>
        <v>20100.689999999999</v>
      </c>
      <c r="M12" s="103">
        <f>'CUENTA LA CAIXA'!M123</f>
        <v>14082.08</v>
      </c>
      <c r="N12" s="103">
        <f>'CUENTA LA CAIXA'!N123</f>
        <v>23877.47</v>
      </c>
      <c r="O12" s="102">
        <f>'CUENTA LA CAIXA'!O123</f>
        <v>220248.36</v>
      </c>
    </row>
    <row r="13" spans="1:15" ht="15" customHeight="1" x14ac:dyDescent="0.2">
      <c r="A13" s="30"/>
      <c r="B13" s="101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</row>
    <row r="14" spans="1:15" ht="15" customHeight="1" thickBot="1" x14ac:dyDescent="0.25">
      <c r="A14" s="31"/>
      <c r="B14" s="86"/>
      <c r="C14" s="100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99"/>
    </row>
    <row r="15" spans="1:15" ht="15" customHeight="1" thickTop="1" thickBot="1" x14ac:dyDescent="0.25">
      <c r="A15" s="29"/>
      <c r="B15" s="32" t="s">
        <v>24</v>
      </c>
      <c r="C15" s="98">
        <f>SUM(C3+C7+C8+C9+C10)-C11-C12</f>
        <v>25709.61</v>
      </c>
      <c r="D15" s="98">
        <f>SUM(D3+D7+D8+D9+D10)-D11-D12</f>
        <v>28120.309999999998</v>
      </c>
      <c r="E15" s="98">
        <f>SUM(E3+E7+E8+E9+E10)-E11-E12</f>
        <v>34667.649999999994</v>
      </c>
      <c r="F15" s="98">
        <f>SUM(F3+F7+F8+F9+F10)-F11-F12</f>
        <v>46422.13</v>
      </c>
      <c r="G15" s="98">
        <f t="shared" ref="G15:N15" si="0">SUM(G3+G7+G8+G9+G10)-G11-G12</f>
        <v>25681.329999999994</v>
      </c>
      <c r="H15" s="98">
        <f t="shared" si="0"/>
        <v>17155.599999999995</v>
      </c>
      <c r="I15" s="98">
        <f t="shared" si="0"/>
        <v>41985.799999999988</v>
      </c>
      <c r="J15" s="98">
        <f t="shared" si="0"/>
        <v>40220.800000000003</v>
      </c>
      <c r="K15" s="98">
        <f t="shared" si="0"/>
        <v>24212.190000000002</v>
      </c>
      <c r="L15" s="98">
        <f t="shared" si="0"/>
        <v>8256.5</v>
      </c>
      <c r="M15" s="98">
        <f t="shared" si="0"/>
        <v>8449.42</v>
      </c>
      <c r="N15" s="98">
        <f t="shared" si="0"/>
        <v>22937.86</v>
      </c>
      <c r="O15" s="98">
        <f>SUM(O3+O7+O8+O9+O10)-(O11+O12)</f>
        <v>22937.860000000015</v>
      </c>
    </row>
    <row r="16" spans="1:15" ht="15" customHeight="1" thickTop="1" x14ac:dyDescent="0.2">
      <c r="A16" s="83"/>
      <c r="B16" s="94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</row>
    <row r="17" spans="1:15" ht="15" customHeight="1" x14ac:dyDescent="0.2">
      <c r="A17" s="95"/>
      <c r="B17" s="94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</row>
    <row r="18" spans="1:15" ht="15" customHeight="1" x14ac:dyDescent="0.2">
      <c r="A18" s="95"/>
      <c r="B18" s="94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</row>
    <row r="19" spans="1:15" ht="15" customHeight="1" x14ac:dyDescent="0.2">
      <c r="A19" s="95"/>
      <c r="B19" s="94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ht="15" customHeight="1" x14ac:dyDescent="0.2">
      <c r="A20" s="95"/>
      <c r="B20" s="94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</row>
    <row r="21" spans="1:15" ht="15" customHeight="1" x14ac:dyDescent="0.2">
      <c r="A21" s="95"/>
      <c r="B21" s="94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1:15" ht="15" customHeight="1" x14ac:dyDescent="0.2">
      <c r="A22" s="97"/>
      <c r="B22" s="91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1:15" ht="15" customHeight="1" x14ac:dyDescent="0.2">
      <c r="A23" s="97"/>
      <c r="B23" s="91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1:15" ht="15" customHeight="1" x14ac:dyDescent="0.2">
      <c r="A24" s="97"/>
      <c r="B24" s="91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1:15" ht="15" customHeight="1" thickBot="1" x14ac:dyDescent="0.25">
      <c r="A25" s="92"/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1:15" ht="15" customHeight="1" thickTop="1" thickBot="1" x14ac:dyDescent="0.25">
      <c r="A26" s="381"/>
      <c r="B26" s="382"/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4"/>
    </row>
    <row r="27" spans="1:15" ht="15" customHeight="1" thickTop="1" x14ac:dyDescent="0.2">
      <c r="A27" s="385"/>
      <c r="B27" s="386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8"/>
      <c r="O27" s="389"/>
    </row>
    <row r="28" spans="1:15" ht="15" customHeight="1" x14ac:dyDescent="0.2">
      <c r="A28" s="390"/>
      <c r="B28" s="391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3"/>
      <c r="O28" s="394"/>
    </row>
    <row r="29" spans="1:15" ht="15" customHeight="1" x14ac:dyDescent="0.2">
      <c r="A29" s="390"/>
      <c r="B29" s="395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3"/>
      <c r="O29" s="394"/>
    </row>
    <row r="30" spans="1:15" ht="15" customHeight="1" x14ac:dyDescent="0.2">
      <c r="A30" s="390"/>
      <c r="B30" s="391"/>
      <c r="C30" s="392"/>
      <c r="D30" s="392"/>
      <c r="E30" s="392"/>
      <c r="F30" s="392"/>
      <c r="G30" s="396"/>
      <c r="H30" s="396"/>
      <c r="I30" s="396"/>
      <c r="J30" s="396"/>
      <c r="K30" s="396"/>
      <c r="L30" s="396"/>
      <c r="M30" s="396"/>
      <c r="N30" s="397"/>
      <c r="O30" s="394"/>
    </row>
    <row r="31" spans="1:15" ht="15" customHeight="1" x14ac:dyDescent="0.2">
      <c r="A31" s="390"/>
      <c r="B31" s="398"/>
      <c r="C31" s="399"/>
      <c r="D31" s="399"/>
      <c r="E31" s="399"/>
      <c r="F31" s="399"/>
      <c r="G31" s="400"/>
      <c r="H31" s="400"/>
      <c r="I31" s="400"/>
      <c r="J31" s="400"/>
      <c r="K31" s="400"/>
      <c r="L31" s="400"/>
      <c r="M31" s="400"/>
      <c r="N31" s="401"/>
      <c r="O31" s="402"/>
    </row>
    <row r="32" spans="1:15" ht="15" customHeight="1" thickBot="1" x14ac:dyDescent="0.25">
      <c r="A32" s="403"/>
      <c r="B32" s="404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6"/>
      <c r="O32" s="407"/>
    </row>
    <row r="33" spans="1:15" ht="15" customHeight="1" thickTop="1" thickBot="1" x14ac:dyDescent="0.25">
      <c r="A33" s="381"/>
      <c r="B33" s="408"/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</row>
    <row r="34" spans="1:15" ht="15" customHeight="1" thickTop="1" x14ac:dyDescent="0.2">
      <c r="A34" s="410"/>
      <c r="B34" s="386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</row>
    <row r="35" spans="1:15" ht="15" customHeight="1" x14ac:dyDescent="0.2">
      <c r="A35" s="411"/>
      <c r="B35" s="386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</row>
    <row r="36" spans="1:15" ht="15" customHeight="1" x14ac:dyDescent="0.2">
      <c r="A36" s="411"/>
      <c r="B36" s="386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</row>
    <row r="37" spans="1:15" ht="15" customHeight="1" x14ac:dyDescent="0.2">
      <c r="A37" s="411"/>
      <c r="B37" s="386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</row>
    <row r="38" spans="1:15" ht="15" customHeight="1" x14ac:dyDescent="0.2">
      <c r="A38" s="411"/>
      <c r="B38" s="386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</row>
    <row r="39" spans="1:15" ht="15" customHeight="1" x14ac:dyDescent="0.2">
      <c r="A39" s="411"/>
      <c r="B39" s="386"/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</row>
    <row r="40" spans="1:15" ht="15" customHeight="1" x14ac:dyDescent="0.2">
      <c r="A40" s="411"/>
      <c r="B40" s="386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</row>
    <row r="41" spans="1:15" ht="15" customHeight="1" x14ac:dyDescent="0.2">
      <c r="A41" s="411"/>
      <c r="B41" s="386"/>
      <c r="C41" s="387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</row>
    <row r="42" spans="1:15" ht="15" customHeight="1" x14ac:dyDescent="0.2">
      <c r="A42" s="411"/>
      <c r="B42" s="386"/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</row>
    <row r="43" spans="1:15" ht="15" customHeight="1" x14ac:dyDescent="0.2">
      <c r="A43" s="411"/>
      <c r="B43" s="386"/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  <c r="O43" s="387"/>
    </row>
    <row r="44" spans="1:15" ht="15" customHeight="1" thickBot="1" x14ac:dyDescent="0.25">
      <c r="A44" s="412"/>
      <c r="B44" s="395"/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</row>
    <row r="45" spans="1:15" ht="15" customHeight="1" thickTop="1" thickBot="1" x14ac:dyDescent="0.25">
      <c r="A45" s="381"/>
      <c r="B45" s="414"/>
      <c r="C45" s="415"/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1:15" ht="15" customHeight="1" thickTop="1" x14ac:dyDescent="0.2">
      <c r="A46" s="385"/>
      <c r="B46" s="395"/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6"/>
    </row>
    <row r="47" spans="1:15" ht="15" customHeight="1" x14ac:dyDescent="0.2">
      <c r="A47" s="390"/>
      <c r="B47" s="391"/>
      <c r="C47" s="413"/>
      <c r="D47" s="413"/>
      <c r="E47" s="413"/>
      <c r="F47" s="413"/>
      <c r="G47" s="417"/>
      <c r="H47" s="417"/>
      <c r="I47" s="417"/>
      <c r="J47" s="417"/>
      <c r="K47" s="417"/>
      <c r="L47" s="417"/>
      <c r="M47" s="417"/>
      <c r="N47" s="417"/>
      <c r="O47" s="418"/>
    </row>
    <row r="48" spans="1:15" ht="15" customHeight="1" x14ac:dyDescent="0.2">
      <c r="A48" s="390"/>
      <c r="B48" s="391"/>
      <c r="C48" s="413"/>
      <c r="D48" s="413"/>
      <c r="E48" s="413"/>
      <c r="F48" s="413"/>
      <c r="G48" s="413"/>
      <c r="H48" s="417"/>
      <c r="I48" s="417"/>
      <c r="J48" s="417"/>
      <c r="K48" s="417"/>
      <c r="L48" s="417"/>
      <c r="M48" s="417"/>
      <c r="N48" s="417"/>
      <c r="O48" s="418"/>
    </row>
    <row r="49" spans="1:15" ht="15" customHeight="1" x14ac:dyDescent="0.2">
      <c r="A49" s="390"/>
      <c r="B49" s="391"/>
      <c r="C49" s="413"/>
      <c r="D49" s="413"/>
      <c r="E49" s="413"/>
      <c r="F49" s="413"/>
      <c r="G49" s="413"/>
      <c r="H49" s="417"/>
      <c r="I49" s="417"/>
      <c r="J49" s="417"/>
      <c r="K49" s="417"/>
      <c r="L49" s="417"/>
      <c r="M49" s="417"/>
      <c r="N49" s="417"/>
      <c r="O49" s="418"/>
    </row>
    <row r="50" spans="1:15" ht="15" customHeight="1" x14ac:dyDescent="0.2">
      <c r="A50" s="390"/>
      <c r="B50" s="391"/>
      <c r="C50" s="413"/>
      <c r="D50" s="413"/>
      <c r="E50" s="413"/>
      <c r="F50" s="413"/>
      <c r="G50" s="413"/>
      <c r="H50" s="417"/>
      <c r="I50" s="417"/>
      <c r="J50" s="417"/>
      <c r="K50" s="417"/>
      <c r="L50" s="417"/>
      <c r="M50" s="417"/>
      <c r="N50" s="417"/>
      <c r="O50" s="418"/>
    </row>
    <row r="51" spans="1:15" ht="15" customHeight="1" x14ac:dyDescent="0.2">
      <c r="A51" s="419"/>
      <c r="B51" s="391"/>
      <c r="C51" s="420"/>
      <c r="D51" s="413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21"/>
    </row>
    <row r="52" spans="1:15" ht="15" customHeight="1" x14ac:dyDescent="0.2">
      <c r="A52" s="419"/>
      <c r="B52" s="391"/>
      <c r="C52" s="420"/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2"/>
      <c r="O52" s="421"/>
    </row>
    <row r="53" spans="1:15" ht="15" customHeight="1" thickBot="1" x14ac:dyDescent="0.25">
      <c r="A53" s="419"/>
      <c r="B53" s="391"/>
      <c r="C53" s="420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2"/>
      <c r="O53" s="421"/>
    </row>
    <row r="54" spans="1:15" ht="15" customHeight="1" thickTop="1" thickBot="1" x14ac:dyDescent="0.25">
      <c r="A54" s="381"/>
      <c r="B54" s="408"/>
      <c r="C54" s="423"/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</row>
    <row r="55" spans="1:15" ht="15" customHeight="1" thickTop="1" x14ac:dyDescent="0.2">
      <c r="A55" s="126"/>
      <c r="B55" s="404"/>
      <c r="C55" s="424"/>
      <c r="D55" s="424"/>
      <c r="E55" s="424"/>
      <c r="F55" s="424"/>
      <c r="G55" s="424"/>
      <c r="H55" s="424"/>
      <c r="I55" s="424"/>
      <c r="J55" s="424"/>
      <c r="K55" s="424"/>
      <c r="L55" s="424"/>
      <c r="M55" s="424"/>
      <c r="N55" s="424"/>
      <c r="O55" s="424"/>
    </row>
    <row r="56" spans="1:15" ht="15" customHeight="1" x14ac:dyDescent="0.2">
      <c r="A56" s="425"/>
      <c r="B56" s="426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7"/>
    </row>
    <row r="57" spans="1:15" ht="15" customHeight="1" x14ac:dyDescent="0.2">
      <c r="A57" s="425"/>
      <c r="B57" s="426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</row>
    <row r="58" spans="1:15" ht="15" customHeight="1" x14ac:dyDescent="0.2">
      <c r="A58" s="425"/>
      <c r="B58" s="426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</row>
    <row r="59" spans="1:15" ht="15" customHeight="1" x14ac:dyDescent="0.2">
      <c r="A59" s="425"/>
      <c r="B59" s="426"/>
      <c r="C59" s="427"/>
      <c r="D59" s="427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</row>
    <row r="60" spans="1:15" ht="15" customHeight="1" x14ac:dyDescent="0.2">
      <c r="A60" s="142"/>
      <c r="B60" s="142"/>
      <c r="C60" s="428"/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8"/>
      <c r="O60" s="428"/>
    </row>
    <row r="61" spans="1:15" ht="15" customHeight="1" x14ac:dyDescent="0.2">
      <c r="A61" s="142"/>
      <c r="B61" s="142"/>
      <c r="C61" s="428"/>
      <c r="D61" s="428"/>
      <c r="E61" s="428"/>
      <c r="F61" s="428"/>
      <c r="G61" s="428"/>
      <c r="H61" s="428"/>
      <c r="I61" s="428"/>
      <c r="J61" s="428"/>
      <c r="K61" s="428"/>
      <c r="L61" s="428"/>
      <c r="M61" s="428"/>
      <c r="N61" s="428"/>
      <c r="O61" s="428"/>
    </row>
    <row r="62" spans="1:15" ht="15" customHeight="1" x14ac:dyDescent="0.2"/>
    <row r="63" spans="1:15" ht="15" customHeight="1" x14ac:dyDescent="0.2"/>
    <row r="64" spans="1:15" ht="15" customHeight="1" x14ac:dyDescent="0.2"/>
    <row r="65" s="48" customFormat="1" ht="15" customHeight="1" x14ac:dyDescent="0.2"/>
    <row r="66" s="48" customFormat="1" ht="15" customHeight="1" x14ac:dyDescent="0.2"/>
    <row r="67" s="48" customFormat="1" ht="15" customHeight="1" x14ac:dyDescent="0.2"/>
    <row r="68" s="48" customFormat="1" ht="15" customHeight="1" x14ac:dyDescent="0.2"/>
    <row r="69" s="48" customFormat="1" ht="15" customHeight="1" x14ac:dyDescent="0.2"/>
    <row r="70" s="48" customFormat="1" ht="15" customHeight="1" x14ac:dyDescent="0.2"/>
    <row r="71" s="48" customFormat="1" ht="15" customHeight="1" x14ac:dyDescent="0.2"/>
    <row r="72" s="48" customFormat="1" ht="15" customHeight="1" x14ac:dyDescent="0.2"/>
    <row r="73" s="48" customFormat="1" ht="15" customHeight="1" x14ac:dyDescent="0.2"/>
    <row r="74" s="48" customFormat="1" ht="15" customHeight="1" x14ac:dyDescent="0.2"/>
    <row r="75" s="48" customFormat="1" ht="15" customHeight="1" x14ac:dyDescent="0.2"/>
    <row r="76" s="48" customFormat="1" ht="15" customHeight="1" x14ac:dyDescent="0.2"/>
    <row r="77" s="48" customFormat="1" ht="15" customHeight="1" x14ac:dyDescent="0.2"/>
    <row r="78" s="48" customFormat="1" ht="15" customHeight="1" x14ac:dyDescent="0.2"/>
    <row r="79" s="48" customFormat="1" ht="15" customHeight="1" x14ac:dyDescent="0.2"/>
    <row r="80" s="48" customFormat="1" ht="15" customHeight="1" x14ac:dyDescent="0.2"/>
    <row r="81" s="48" customFormat="1" ht="15" customHeight="1" x14ac:dyDescent="0.2"/>
    <row r="82" s="48" customFormat="1" ht="15" customHeight="1" x14ac:dyDescent="0.2"/>
    <row r="83" s="48" customFormat="1" ht="15" customHeight="1" x14ac:dyDescent="0.2"/>
    <row r="84" s="48" customFormat="1" ht="15" customHeight="1" x14ac:dyDescent="0.2"/>
    <row r="85" s="48" customFormat="1" ht="15" customHeight="1" x14ac:dyDescent="0.2"/>
    <row r="86" s="48" customFormat="1" ht="15" customHeight="1" x14ac:dyDescent="0.2"/>
    <row r="87" s="48" customFormat="1" ht="15" customHeight="1" x14ac:dyDescent="0.2"/>
    <row r="88" s="48" customFormat="1" ht="15" customHeight="1" x14ac:dyDescent="0.2"/>
    <row r="89" s="48" customFormat="1" ht="15" customHeight="1" x14ac:dyDescent="0.2"/>
    <row r="90" s="48" customFormat="1" ht="15" customHeight="1" x14ac:dyDescent="0.2"/>
    <row r="91" s="48" customFormat="1" ht="15" customHeight="1" x14ac:dyDescent="0.2"/>
    <row r="92" s="48" customFormat="1" ht="15" customHeight="1" x14ac:dyDescent="0.2"/>
    <row r="93" s="48" customFormat="1" ht="15" customHeight="1" x14ac:dyDescent="0.2"/>
    <row r="94" s="48" customFormat="1" ht="15" customHeight="1" x14ac:dyDescent="0.2"/>
    <row r="95" s="48" customFormat="1" ht="15" customHeight="1" x14ac:dyDescent="0.2"/>
    <row r="96" s="48" customFormat="1" ht="15" customHeight="1" x14ac:dyDescent="0.2"/>
    <row r="97" s="48" customFormat="1" ht="15" customHeight="1" x14ac:dyDescent="0.2"/>
    <row r="98" s="48" customFormat="1" ht="15" customHeight="1" x14ac:dyDescent="0.2"/>
    <row r="99" s="48" customFormat="1" ht="15" customHeight="1" x14ac:dyDescent="0.2"/>
    <row r="100" s="48" customFormat="1" ht="15" customHeight="1" x14ac:dyDescent="0.2"/>
    <row r="101" s="48" customFormat="1" ht="15" customHeight="1" x14ac:dyDescent="0.2"/>
    <row r="102" s="48" customFormat="1" ht="15" customHeight="1" x14ac:dyDescent="0.2"/>
    <row r="103" s="48" customFormat="1" ht="15" customHeight="1" x14ac:dyDescent="0.2"/>
    <row r="104" s="48" customFormat="1" ht="15" customHeight="1" x14ac:dyDescent="0.2"/>
    <row r="105" s="48" customFormat="1" ht="15" customHeight="1" x14ac:dyDescent="0.2"/>
    <row r="106" s="48" customFormat="1" ht="15" customHeight="1" x14ac:dyDescent="0.2"/>
    <row r="107" s="48" customFormat="1" ht="15" customHeight="1" x14ac:dyDescent="0.2"/>
    <row r="108" s="48" customFormat="1" ht="15" customHeight="1" x14ac:dyDescent="0.2"/>
    <row r="109" s="48" customFormat="1" ht="15" customHeight="1" x14ac:dyDescent="0.2"/>
    <row r="110" s="48" customFormat="1" ht="15" customHeight="1" x14ac:dyDescent="0.2"/>
    <row r="111" s="48" customFormat="1" ht="15" customHeight="1" x14ac:dyDescent="0.2"/>
    <row r="112" s="48" customFormat="1" ht="15" customHeight="1" x14ac:dyDescent="0.2"/>
    <row r="113" s="48" customFormat="1" ht="15" customHeight="1" x14ac:dyDescent="0.2"/>
    <row r="114" s="48" customFormat="1" ht="15" customHeight="1" x14ac:dyDescent="0.2"/>
    <row r="115" s="48" customFormat="1" ht="15" customHeight="1" x14ac:dyDescent="0.2"/>
    <row r="116" s="48" customFormat="1" ht="15" customHeight="1" x14ac:dyDescent="0.2"/>
    <row r="117" s="48" customFormat="1" ht="15" customHeight="1" x14ac:dyDescent="0.2"/>
    <row r="118" s="48" customFormat="1" ht="15" customHeight="1" x14ac:dyDescent="0.2"/>
    <row r="119" s="48" customFormat="1" ht="15" customHeight="1" x14ac:dyDescent="0.2"/>
    <row r="120" s="48" customFormat="1" ht="15" customHeight="1" x14ac:dyDescent="0.2"/>
    <row r="121" s="48" customFormat="1" ht="15" customHeight="1" x14ac:dyDescent="0.2"/>
    <row r="122" s="48" customFormat="1" ht="15" customHeight="1" x14ac:dyDescent="0.2"/>
    <row r="123" s="48" customFormat="1" ht="15" customHeight="1" x14ac:dyDescent="0.2"/>
    <row r="124" s="48" customFormat="1" ht="15" customHeight="1" x14ac:dyDescent="0.2"/>
    <row r="125" s="48" customFormat="1" ht="15" customHeight="1" x14ac:dyDescent="0.2"/>
    <row r="126" s="48" customFormat="1" ht="15" customHeight="1" x14ac:dyDescent="0.2"/>
    <row r="127" s="48" customFormat="1" ht="15" customHeight="1" x14ac:dyDescent="0.2"/>
    <row r="128" s="48" customFormat="1" ht="15" customHeight="1" x14ac:dyDescent="0.2"/>
    <row r="129" s="48" customFormat="1" ht="15" customHeight="1" x14ac:dyDescent="0.2"/>
    <row r="130" s="48" customFormat="1" ht="15" customHeight="1" x14ac:dyDescent="0.2"/>
    <row r="131" s="48" customFormat="1" ht="15" customHeight="1" x14ac:dyDescent="0.2"/>
    <row r="132" s="48" customFormat="1" ht="15" customHeight="1" x14ac:dyDescent="0.2"/>
    <row r="133" s="48" customFormat="1" ht="15" customHeight="1" x14ac:dyDescent="0.2"/>
    <row r="134" s="48" customFormat="1" ht="15" customHeight="1" x14ac:dyDescent="0.2"/>
    <row r="135" s="48" customFormat="1" ht="15" customHeight="1" x14ac:dyDescent="0.2"/>
    <row r="136" s="48" customFormat="1" ht="15" customHeight="1" x14ac:dyDescent="0.2"/>
    <row r="137" s="48" customFormat="1" ht="15" customHeight="1" x14ac:dyDescent="0.2"/>
    <row r="138" s="48" customFormat="1" ht="15" customHeight="1" x14ac:dyDescent="0.2"/>
    <row r="139" s="48" customFormat="1" ht="15" customHeight="1" x14ac:dyDescent="0.2"/>
    <row r="140" s="48" customFormat="1" ht="15" customHeight="1" x14ac:dyDescent="0.2"/>
    <row r="141" s="48" customFormat="1" ht="15" customHeight="1" x14ac:dyDescent="0.2"/>
    <row r="142" s="48" customFormat="1" ht="15" customHeight="1" x14ac:dyDescent="0.2"/>
    <row r="143" s="48" customFormat="1" ht="15" customHeight="1" x14ac:dyDescent="0.2"/>
    <row r="144" s="48" customFormat="1" ht="15" customHeight="1" x14ac:dyDescent="0.2"/>
    <row r="145" s="48" customFormat="1" ht="15" customHeight="1" x14ac:dyDescent="0.2"/>
    <row r="146" s="48" customFormat="1" ht="15" customHeight="1" x14ac:dyDescent="0.2"/>
    <row r="147" s="48" customFormat="1" ht="15" customHeight="1" x14ac:dyDescent="0.2"/>
    <row r="148" s="48" customFormat="1" ht="15" customHeight="1" x14ac:dyDescent="0.2"/>
    <row r="149" s="48" customFormat="1" ht="15" customHeight="1" x14ac:dyDescent="0.2"/>
    <row r="150" s="48" customFormat="1" ht="15" customHeight="1" x14ac:dyDescent="0.2"/>
    <row r="151" s="48" customFormat="1" ht="15" customHeight="1" x14ac:dyDescent="0.2"/>
    <row r="152" s="48" customFormat="1" ht="15" customHeight="1" x14ac:dyDescent="0.2"/>
    <row r="153" s="48" customFormat="1" ht="15" customHeight="1" x14ac:dyDescent="0.2"/>
    <row r="154" s="48" customFormat="1" ht="15" customHeight="1" x14ac:dyDescent="0.2"/>
    <row r="155" s="48" customFormat="1" ht="15" customHeight="1" x14ac:dyDescent="0.2"/>
    <row r="156" s="48" customFormat="1" ht="15" customHeight="1" x14ac:dyDescent="0.2"/>
    <row r="157" s="48" customFormat="1" ht="15" customHeight="1" x14ac:dyDescent="0.2"/>
    <row r="158" s="48" customFormat="1" ht="15" customHeight="1" x14ac:dyDescent="0.2"/>
    <row r="159" s="48" customFormat="1" ht="15" customHeight="1" x14ac:dyDescent="0.2"/>
    <row r="160" s="48" customFormat="1" ht="15" customHeight="1" x14ac:dyDescent="0.2"/>
    <row r="161" s="48" customFormat="1" ht="15" customHeight="1" x14ac:dyDescent="0.2"/>
    <row r="162" s="48" customFormat="1" ht="15" customHeight="1" x14ac:dyDescent="0.2"/>
    <row r="163" s="48" customFormat="1" ht="15" customHeight="1" x14ac:dyDescent="0.2"/>
    <row r="164" s="48" customFormat="1" ht="15" customHeight="1" x14ac:dyDescent="0.2"/>
    <row r="165" s="48" customFormat="1" ht="15" customHeight="1" x14ac:dyDescent="0.2"/>
    <row r="166" s="48" customFormat="1" ht="15" customHeight="1" x14ac:dyDescent="0.2"/>
    <row r="167" s="48" customFormat="1" ht="15" customHeight="1" x14ac:dyDescent="0.2"/>
    <row r="168" s="48" customFormat="1" ht="15" customHeight="1" x14ac:dyDescent="0.2"/>
    <row r="169" s="48" customFormat="1" ht="15" customHeight="1" x14ac:dyDescent="0.2"/>
    <row r="170" s="48" customFormat="1" ht="15" customHeight="1" x14ac:dyDescent="0.2"/>
    <row r="171" s="48" customFormat="1" ht="15" customHeight="1" x14ac:dyDescent="0.2"/>
    <row r="172" s="48" customFormat="1" ht="15" customHeight="1" x14ac:dyDescent="0.2"/>
    <row r="173" s="48" customFormat="1" ht="15" customHeight="1" x14ac:dyDescent="0.2"/>
    <row r="174" s="48" customFormat="1" ht="15" customHeight="1" x14ac:dyDescent="0.2"/>
    <row r="175" s="48" customFormat="1" ht="15" customHeight="1" x14ac:dyDescent="0.2"/>
    <row r="176" s="48" customFormat="1" ht="15" customHeight="1" x14ac:dyDescent="0.2"/>
    <row r="177" s="48" customFormat="1" ht="15" customHeight="1" x14ac:dyDescent="0.2"/>
    <row r="178" s="48" customFormat="1" ht="15" customHeight="1" x14ac:dyDescent="0.2"/>
    <row r="179" s="48" customFormat="1" ht="15" customHeight="1" x14ac:dyDescent="0.2"/>
    <row r="180" s="48" customFormat="1" ht="15" customHeight="1" x14ac:dyDescent="0.2"/>
    <row r="181" s="48" customFormat="1" ht="15" customHeight="1" x14ac:dyDescent="0.2"/>
    <row r="182" s="48" customFormat="1" ht="15" customHeight="1" x14ac:dyDescent="0.2"/>
    <row r="183" s="48" customFormat="1" ht="15" customHeight="1" x14ac:dyDescent="0.2"/>
    <row r="184" s="48" customFormat="1" ht="15" customHeight="1" x14ac:dyDescent="0.2"/>
    <row r="185" s="48" customFormat="1" ht="15" customHeight="1" x14ac:dyDescent="0.2"/>
    <row r="186" s="48" customFormat="1" ht="15" customHeight="1" x14ac:dyDescent="0.2"/>
    <row r="187" s="48" customFormat="1" ht="15" customHeight="1" x14ac:dyDescent="0.2"/>
    <row r="188" s="48" customFormat="1" ht="15" customHeight="1" x14ac:dyDescent="0.2"/>
    <row r="189" s="48" customFormat="1" ht="15" customHeight="1" x14ac:dyDescent="0.2"/>
    <row r="190" s="48" customFormat="1" ht="15" customHeight="1" x14ac:dyDescent="0.2"/>
    <row r="191" s="48" customFormat="1" ht="15" customHeight="1" x14ac:dyDescent="0.2"/>
    <row r="192" s="48" customFormat="1" ht="15" customHeight="1" x14ac:dyDescent="0.2"/>
    <row r="193" s="48" customFormat="1" ht="15" customHeight="1" x14ac:dyDescent="0.2"/>
    <row r="194" s="48" customFormat="1" ht="15" customHeight="1" x14ac:dyDescent="0.2"/>
    <row r="195" s="48" customFormat="1" ht="15" customHeight="1" x14ac:dyDescent="0.2"/>
    <row r="196" s="48" customFormat="1" ht="15" customHeight="1" x14ac:dyDescent="0.2"/>
    <row r="197" s="48" customFormat="1" ht="15" customHeight="1" x14ac:dyDescent="0.2"/>
    <row r="198" s="48" customFormat="1" ht="15" customHeight="1" x14ac:dyDescent="0.2"/>
    <row r="199" s="48" customFormat="1" ht="15" customHeight="1" x14ac:dyDescent="0.2"/>
    <row r="200" s="48" customFormat="1" ht="15" customHeight="1" x14ac:dyDescent="0.2"/>
    <row r="201" s="48" customFormat="1" ht="15" customHeight="1" x14ac:dyDescent="0.2"/>
    <row r="202" s="48" customFormat="1" ht="15" customHeight="1" x14ac:dyDescent="0.2"/>
    <row r="203" s="48" customFormat="1" ht="15" customHeight="1" x14ac:dyDescent="0.2"/>
    <row r="204" s="48" customFormat="1" ht="15" customHeight="1" x14ac:dyDescent="0.2"/>
    <row r="205" s="48" customFormat="1" ht="15" customHeight="1" x14ac:dyDescent="0.2"/>
    <row r="206" s="48" customFormat="1" ht="15" customHeight="1" x14ac:dyDescent="0.2"/>
  </sheetData>
  <sheetProtection algorithmName="SHA-512" hashValue="g3RNqrMV9teQVkMCll5WR7JXe1gVdy+VkjXl7NyV6UGDzy+7g71t6Ledoy3qyQTwvCyiEiS2UphnbDKs6N5/HQ==" saltValue="7eLiiAMKT7eV0KGBfBVzUw==" spinCount="100000" sheet="1" objects="1" scenarios="1"/>
  <sortState xmlns:xlrd2="http://schemas.microsoft.com/office/spreadsheetml/2017/richdata2" ref="B47:B52">
    <sortCondition ref="B47:B52"/>
  </sortState>
  <printOptions horizontalCentered="1"/>
  <pageMargins left="0.31496062992125984" right="0.31496062992125984" top="0.74803149606299213" bottom="0.55118110236220474" header="0.31496062992125984" footer="0"/>
  <pageSetup paperSize="9" scale="56" orientation="landscape" r:id="rId1"/>
  <headerFooter alignWithMargins="0">
    <oddHeader>&amp;L&amp;"Calibri,Negrita"&amp;12ASOCIACION AVANCE&amp;C&amp;"Calibri,Negrita"&amp;12RESUMEN GENERAL&amp;R&amp;"Calibri,Negrita"&amp;12EJERCICIO 2015</oddHeader>
  </headerFooter>
  <rowBreaks count="1" manualBreakCount="1">
    <brk id="5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SOCIOS TRANSF.</vt:lpstr>
      <vt:lpstr>SOCIOS REMESAS</vt:lpstr>
      <vt:lpstr>CUENTA LA CAIXA</vt:lpstr>
      <vt:lpstr>RESUMEN ANUAL</vt:lpstr>
      <vt:lpstr>'CUENTA LA CAIXA'!Área_de_impresión</vt:lpstr>
      <vt:lpstr>'RESUMEN ANUAL'!Área_de_impresión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 TOPOGRAFICO</dc:creator>
  <cp:lastModifiedBy>Elena Rodríguez</cp:lastModifiedBy>
  <cp:lastPrinted>2022-07-03T17:37:20Z</cp:lastPrinted>
  <dcterms:created xsi:type="dcterms:W3CDTF">2015-02-24T15:52:30Z</dcterms:created>
  <dcterms:modified xsi:type="dcterms:W3CDTF">2024-03-08T20:52:00Z</dcterms:modified>
</cp:coreProperties>
</file>